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t-Out Tech PM Evaluation" sheetId="1" r:id="rId4"/>
    <sheet state="visible" name="User satisfaction survey" sheetId="2" r:id="rId5"/>
    <sheet state="hidden" name="Kopie von Fit-Out Projects Revi" sheetId="3" r:id="rId6"/>
  </sheets>
  <definedNames/>
  <calcPr/>
  <extLst>
    <ext uri="GoogleSheetsCustomDataVersion1">
      <go:sheetsCustomData xmlns:go="http://customooxmlschemas.google.com/" r:id="rId7" roundtripDataSignature="AMtx7mjFeVG2M3cCabKmLFvFwawoN1ftgA=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F28">
      <text>
        <t xml:space="preserve">======
ID#AAAAN1uGaC0
    (2021-08-10 18:43:24)
E.g. TPM to demonstrate how the Safety manual was integrated into project process</t>
      </text>
    </comment>
    <comment authorId="0" ref="F13">
      <text>
        <t xml:space="preserve">======
ID#AAAAN1uGaCw
    (2021-08-10 18:43:24)
This helps Roche PMO identify trends</t>
      </text>
    </comment>
    <comment authorId="0" ref="F17">
      <text>
        <t xml:space="preserve">======
ID#AAAAN1uGaCs
    (2021-08-10 18:43:24)
Client approved changes and their time impact plus unforseen events can be included</t>
      </text>
    </comment>
    <comment authorId="0" ref="F10">
      <text>
        <t xml:space="preserve">======
ID#AAAAN1uGaCo
    (2021-08-10 18:43:24)
Approved Roche changes can be included here</t>
      </text>
    </comment>
    <comment authorId="0" ref="F20">
      <text>
        <t xml:space="preserve">======
ID#AAAAN1uGaCk
    (2021-08-10 18:43:24)
This helps Roche PMO identify trends</t>
      </text>
    </comment>
    <comment authorId="0" ref="F33">
      <text>
        <t xml:space="preserve">======
ID#AAAAN1uGaCg
    (2021-08-10 18:43:24)
Roche local provide feedback on TPM performance</t>
      </text>
    </comment>
    <comment authorId="0" ref="F31">
      <text>
        <t xml:space="preserve">======
ID#AAAAN1uGaCc
    (2021-08-10 18:43:24)
This is a yes or no answer; Roche expect their TPMs to demonstrate Safety leadership.  Reportable incidents are defined as:  Any event resulting from an unplanned act that is contrary to health and safety standards and that results in a loss of time.</t>
      </text>
    </comment>
  </commentList>
  <extLst>
    <ext uri="GoogleSheetsCustomDataVersion1">
      <go:sheetsCustomData xmlns:go="http://customooxmlschemas.google.com/" r:id="rId1" roundtripDataSignature="AMtx7mhLE7WVpTLbvuluzmeEaGtgksO5wA=="/>
    </ext>
  </extLst>
</comments>
</file>

<file path=xl/sharedStrings.xml><?xml version="1.0" encoding="utf-8"?>
<sst xmlns="http://schemas.openxmlformats.org/spreadsheetml/2006/main" count="274" uniqueCount="165">
  <si>
    <t>Scoring card</t>
  </si>
  <si>
    <t>more than 4.0</t>
  </si>
  <si>
    <t>5% fee bonus</t>
  </si>
  <si>
    <t>Project Name</t>
  </si>
  <si>
    <t>between  2-4 points</t>
  </si>
  <si>
    <t>No fee deduction</t>
  </si>
  <si>
    <t>TPM name</t>
  </si>
  <si>
    <t>between 1-2 points</t>
  </si>
  <si>
    <t>10% fee deduction</t>
  </si>
  <si>
    <t>#757</t>
  </si>
  <si>
    <t>SCORE</t>
  </si>
  <si>
    <t>KPI DESCRIPTION</t>
  </si>
  <si>
    <t>Frequency of measurement</t>
  </si>
  <si>
    <t>Measurement source</t>
  </si>
  <si>
    <t>QUESTIONS</t>
  </si>
  <si>
    <t>Score (1-5)</t>
  </si>
  <si>
    <t>Weighting</t>
  </si>
  <si>
    <t>Comments</t>
  </si>
  <si>
    <t>FINANCIAL SCORE 
(20%)</t>
  </si>
  <si>
    <r>
      <rPr>
        <rFont val="roboto"/>
        <b/>
        <color rgb="FF0B5394"/>
        <sz val="11.0"/>
      </rPr>
      <t xml:space="preserve">Budget Planned vs. Actual
(20%)
</t>
    </r>
    <r>
      <rPr>
        <rFont val="Roboto"/>
        <b val="0"/>
        <color rgb="FF0B5394"/>
        <sz val="11.0"/>
      </rPr>
      <t xml:space="preserve">How much does the planned budget vary from actual budget?
(budget variations can be taken into consideration in line 10 if approved by Roche)
</t>
    </r>
    <r>
      <rPr>
        <rFont val="Roboto"/>
        <b/>
        <color rgb="FF0B5394"/>
        <sz val="11.0"/>
      </rPr>
      <t xml:space="preserve">"5 =  &gt;5% below budget
4 =  1% - 5% below budget
3 =  On budget
2 = 1% - 5% above budget
1 =  &lt; 5% above budget
"
</t>
    </r>
  </si>
  <si>
    <t>after project completion</t>
  </si>
  <si>
    <t xml:space="preserve">final project close out report document </t>
  </si>
  <si>
    <r>
      <rPr>
        <rFont val="Roboto"/>
        <b/>
        <color rgb="FF0B5394"/>
        <sz val="11.0"/>
        <u/>
      </rPr>
      <t>Planned Budget</t>
    </r>
    <r>
      <rPr>
        <rFont val="Roboto"/>
        <b/>
        <color rgb="FF0B5394"/>
        <sz val="11.0"/>
      </rPr>
      <t xml:space="preserve"> (Project CAPEX local currency)</t>
    </r>
  </si>
  <si>
    <t>Roche Initiated Scope Change Variation</t>
  </si>
  <si>
    <r>
      <rPr>
        <rFont val="Roboto"/>
        <b/>
        <color rgb="FF0B5394"/>
        <sz val="11.0"/>
        <u/>
      </rPr>
      <t>Actual Project Cost</t>
    </r>
    <r>
      <rPr>
        <rFont val="Roboto"/>
        <b/>
        <color rgb="FF0B5394"/>
        <sz val="11.0"/>
      </rPr>
      <t xml:space="preserve"> (Final project cost local currency)</t>
    </r>
  </si>
  <si>
    <t>Deviation Actual Project Cost minus (Planned Budget + Roche Initiated Variations)</t>
  </si>
  <si>
    <t>Reason for deviation?</t>
  </si>
  <si>
    <t>Sustainability</t>
  </si>
  <si>
    <r>
      <rPr>
        <rFont val="Roboto"/>
        <b/>
        <color rgb="FF0B5394"/>
        <sz val="11.0"/>
      </rPr>
      <t xml:space="preserve">Reasoning for Variation 
</t>
    </r>
    <r>
      <rPr>
        <rFont val="Roboto"/>
        <b val="0"/>
        <color rgb="FF0B5394"/>
        <sz val="11.0"/>
      </rPr>
      <t>Please attach change order log to report</t>
    </r>
  </si>
  <si>
    <t>Financial Score (0-5)</t>
  </si>
  <si>
    <t>TIMING SCORE
(20%)</t>
  </si>
  <si>
    <r>
      <rPr>
        <rFont val="Roboto"/>
        <b/>
        <color rgb="FF45818E"/>
        <sz val="11.0"/>
      </rPr>
      <t xml:space="preserve">Schedule Planned vs. Actual 
(20%)
</t>
    </r>
    <r>
      <rPr>
        <rFont val="Roboto"/>
        <b val="0"/>
        <color rgb="FF45818E"/>
        <sz val="11.0"/>
      </rPr>
      <t xml:space="preserve"> How much the initial fit-out schedule varies from the actual schedule 
(Timeline changes occurred due to the change of scope to be taken into consideration in row 17)</t>
    </r>
    <r>
      <rPr>
        <rFont val="Roboto"/>
        <b/>
        <color rgb="FF45818E"/>
        <sz val="11.0"/>
      </rPr>
      <t>5 =  &gt;5% below schedule
4 =  1% - 5% below schedule
3 =  On schedule
2 = 1% - 5% above schedule
1 =  &lt; 5% above schedule
(all in weeks)</t>
    </r>
  </si>
  <si>
    <r>
      <rPr>
        <rFont val="Roboto"/>
        <b/>
        <color rgb="FF45818E"/>
        <sz val="11.0"/>
        <u/>
      </rPr>
      <t>Initial schedule</t>
    </r>
    <r>
      <rPr>
        <rFont val="Roboto"/>
        <b/>
        <color rgb="FF45818E"/>
        <sz val="11.0"/>
      </rPr>
      <t xml:space="preserve"> (weeks)</t>
    </r>
  </si>
  <si>
    <t>Roche Initiated Variation or Force-majeur Duration</t>
  </si>
  <si>
    <r>
      <rPr>
        <rFont val="Roboto"/>
        <b/>
        <color rgb="FF45818E"/>
        <sz val="11.0"/>
        <u/>
      </rPr>
      <t>Actual schedule</t>
    </r>
    <r>
      <rPr>
        <rFont val="Roboto"/>
        <b/>
        <color rgb="FF45818E"/>
        <sz val="11.0"/>
      </rPr>
      <t xml:space="preserve"> (weeks)</t>
    </r>
  </si>
  <si>
    <t>Deviation</t>
  </si>
  <si>
    <t>Reason for Variation?</t>
  </si>
  <si>
    <t>Organisation</t>
  </si>
  <si>
    <t>Timing Score (0-5)</t>
  </si>
  <si>
    <t>QUALITY SCORE 
(20%)</t>
  </si>
  <si>
    <r>
      <rPr>
        <rFont val="roboto"/>
        <b/>
        <color rgb="FFB85B22"/>
        <sz val="11.0"/>
      </rPr>
      <t xml:space="preserve">Compliance with Fit-Out Specifications (10%)
</t>
    </r>
    <r>
      <rPr>
        <rFont val="roboto"/>
        <b val="0"/>
        <color rgb="FFB85B22"/>
        <sz val="11.0"/>
      </rPr>
      <t xml:space="preserve"> </t>
    </r>
    <r>
      <rPr>
        <rFont val="roboto"/>
        <b/>
        <color rgb="FFB85B22"/>
        <sz val="11.0"/>
      </rPr>
      <t>5 =  Exceeded expectations
4 =  Performed well
3 =  Performed satisfactorily
2 =  Performed below average
1 =  Performed poorly</t>
    </r>
  </si>
  <si>
    <t>After project completion</t>
  </si>
  <si>
    <t>Roche Corporate Architect feedback</t>
  </si>
  <si>
    <t>How much does the executed design comply with the Roche fit-out performance specification?</t>
  </si>
  <si>
    <t>PMO</t>
  </si>
  <si>
    <t>Has the TPM completed the 3 endorsement stages required for the fit-out spec process?</t>
  </si>
  <si>
    <t>Has the TPM made efforts to be compliant with Roche fit-out specifications?</t>
  </si>
  <si>
    <r>
      <rPr>
        <rFont val="roboto"/>
        <b/>
        <color rgb="FFB85B22"/>
        <sz val="11.0"/>
      </rPr>
      <t xml:space="preserve">Compliance with Roche Playbook &amp; Governance (10%)
</t>
    </r>
    <r>
      <rPr>
        <rFont val="roboto"/>
        <b val="0"/>
        <color rgb="FFB85B22"/>
        <sz val="11.0"/>
      </rPr>
      <t xml:space="preserve">Ensure governance, controls and approvals are maintained
</t>
    </r>
    <r>
      <rPr>
        <rFont val="roboto"/>
        <b/>
        <color rgb="FFB85B22"/>
        <sz val="11.0"/>
      </rPr>
      <t>5 =  Exceeded expectations
4 =  Performed well
3 =  Performed satisfactorily
2 =  Performed below average
1 =  Performed poorly</t>
    </r>
  </si>
  <si>
    <t>PMO Healthcheck on a monthly basis</t>
  </si>
  <si>
    <t>Are the mandatory activities being undertaken and mandatory tools employed?</t>
  </si>
  <si>
    <t xml:space="preserve">Compliance Score </t>
  </si>
  <si>
    <t>HEALTH &amp; SAFETY SCORE
(20%)</t>
  </si>
  <si>
    <t>Did the PM ensure readyness to proceed with site activity (this includes insurance, permits, H&amp;S management plan) (5%)
5 =  Exceeded expectations
4 =  Performed well
3 =  Performed satisfactorily
2 =  Performed below average
1 =  Performed poorly</t>
  </si>
  <si>
    <t>At beginning of construction</t>
  </si>
  <si>
    <t>Did the TPM ensure and evidence 'readiness to proceed' step from playbook?</t>
  </si>
  <si>
    <t>Compliance with Roche H&amp;S guidelines and SHE Directives (5%)
5 =  Exceeded expectations
4 =  Performed well
3 =  Performed satisfactorily
2 =  Performed below average
1 =  Performed poorly</t>
  </si>
  <si>
    <t>monthly</t>
  </si>
  <si>
    <t>Did the TPM ensure (and evidence) that they and all parties under their supervision were briefed on the Roche Fit-Out Construction Safety manual and the local SHE guidelines?</t>
  </si>
  <si>
    <r>
      <rPr>
        <rFont val="Roboto"/>
        <b/>
        <color rgb="FF38761D"/>
        <sz val="11.0"/>
      </rPr>
      <t xml:space="preserve">Goal Zero (10%)
</t>
    </r>
    <r>
      <rPr>
        <rFont val="Roboto"/>
        <b val="0"/>
        <color rgb="FF38761D"/>
        <sz val="11.0"/>
      </rPr>
      <t xml:space="preserve">Did the project achieve Zero reportable incidents?
</t>
    </r>
    <r>
      <rPr>
        <rFont val="Roboto"/>
        <b/>
        <color rgb="FF38761D"/>
        <sz val="11.0"/>
      </rPr>
      <t xml:space="preserve">"5 = Project runs with full 'Goal Zero'
0 = Project incurs a recordable injury"
</t>
    </r>
  </si>
  <si>
    <t>final project completion report document</t>
  </si>
  <si>
    <t>Were there any 'reportable' incidents?</t>
  </si>
  <si>
    <t>Health &amp; Safety Score</t>
  </si>
  <si>
    <t>CUSTOMER SATISFACTION SCORE
(20%)</t>
  </si>
  <si>
    <t>Customer Satisfaction Survey Score (20%) The overall Roche (local and HQ) satisfaction on the delivered TPM services
5= Exceeded expectations
4= Performed well
3= Performed satisfactorily
2= Perfomed below average
1= Performed poorly</t>
  </si>
  <si>
    <t>Roche local company survey</t>
  </si>
  <si>
    <t>Customer Satisfaction Survey Score (1-5) - Update with the points score</t>
  </si>
  <si>
    <t>Customer Satisfaction Score (0-5)</t>
  </si>
  <si>
    <t>Total Technical PM Score (0-5)</t>
  </si>
  <si>
    <t>5 = Exceeded expectations 4 = Performed well 3 = Performed satisfactorily 2 = Performed below average 1 = Performed poorly</t>
  </si>
  <si>
    <t>NEW QUESTIONNAIRE TO BE ADDED</t>
  </si>
  <si>
    <t>1 to 5</t>
  </si>
  <si>
    <t>Please indicate the name of the Technical Project Management consultant (TPM): company name and and the name of the lead TPM</t>
  </si>
  <si>
    <t>How well the TPM Partner demonstrated understanding of Global Real Estate &amp; Facility Mangement fit-out processes?</t>
  </si>
  <si>
    <t>How well did the TPM understand project requirements and ensure their implementation?</t>
  </si>
  <si>
    <t>Please rate availability, responsiveness and communication skills of the TPM</t>
  </si>
  <si>
    <t>Please rate the TPM`s efforts to ensure project completion on time</t>
  </si>
  <si>
    <t>Please rate the TPM`s efforts to ensure project completion on budget</t>
  </si>
  <si>
    <t>Please rate your overall satisfaction with the TPM consultant performance and their vallue add for the fit-out project?</t>
  </si>
  <si>
    <t>To help us understand how effective the TPM was on your project and the areas for improvement, could you please add a comment with regard to the TPM performance?</t>
  </si>
  <si>
    <t>Comment:</t>
  </si>
  <si>
    <t>3. User Satisfaction – Defects</t>
  </si>
  <si>
    <t>What was the condition of the facility with respect to defects at the time of handover?</t>
  </si>
  <si>
    <t>Totally defective</t>
  </si>
  <si>
    <t>Major defects</t>
  </si>
  <si>
    <t>Some defects</t>
  </si>
  <si>
    <t>Very limited defects</t>
  </si>
  <si>
    <t>Minor defects, eliminated within 1 week</t>
  </si>
  <si>
    <t>major impact</t>
  </si>
  <si>
    <t>with some impact</t>
  </si>
  <si>
    <t>with no</t>
  </si>
  <si>
    <t>on users</t>
  </si>
  <si>
    <t>significant impact</t>
  </si>
  <si>
    <t>4. User Satisfaction – Comments</t>
  </si>
  <si>
    <t>a. Do you have any suggestions to improve the service provided by consultants/contractors?</t>
  </si>
  <si>
    <t>b. Do you have any other comments in respective of the project?</t>
  </si>
  <si>
    <t>more than 5.0 points</t>
  </si>
  <si>
    <t>between 2.8 - 4.9 points</t>
  </si>
  <si>
    <t>between 0 - 2.7 points</t>
  </si>
  <si>
    <r>
      <rPr>
        <rFont val="Roboto"/>
        <b/>
        <color rgb="FF0B5394"/>
        <sz val="11.0"/>
      </rPr>
      <t xml:space="preserve">Budget Planned vs. Actual
(20%)
</t>
    </r>
    <r>
      <rPr>
        <rFont val="Roboto"/>
        <b val="0"/>
        <color rgb="FF0B5394"/>
        <sz val="11.0"/>
      </rPr>
      <t>How much does the planned budget varies from actual budget
(COs due to the change of scope should not be included)</t>
    </r>
  </si>
  <si>
    <r>
      <rPr>
        <rFont val="Roboto"/>
        <b/>
        <color rgb="FF0B5394"/>
        <sz val="11.0"/>
        <u/>
      </rPr>
      <t>Planned Budget</t>
    </r>
    <r>
      <rPr>
        <rFont val="Roboto"/>
        <b/>
        <color rgb="FF0B5394"/>
        <sz val="11.0"/>
      </rPr>
      <t xml:space="preserve"> (Project CAPEX as per AP2)</t>
    </r>
  </si>
  <si>
    <r>
      <rPr>
        <rFont val="Roboto"/>
        <b/>
        <color rgb="FF0B5394"/>
        <sz val="11.0"/>
        <u/>
      </rPr>
      <t>Actual Budget</t>
    </r>
    <r>
      <rPr>
        <rFont val="Roboto"/>
        <b/>
        <color rgb="FF0B5394"/>
        <sz val="11.0"/>
      </rPr>
      <t xml:space="preserve"> (Final project budget CHF)</t>
    </r>
  </si>
  <si>
    <t>Financial Score (0-10)</t>
  </si>
  <si>
    <r>
      <rPr>
        <rFont val="Roboto"/>
        <b/>
        <color rgb="FF45818E"/>
        <sz val="11.0"/>
      </rPr>
      <t xml:space="preserve">Schedule Planned vs. Actual 
(20%)
</t>
    </r>
    <r>
      <rPr>
        <rFont val="Roboto"/>
        <b val="0"/>
        <color rgb="FF45818E"/>
        <sz val="11.0"/>
      </rPr>
      <t xml:space="preserve"> How much the initial fit-out schedule varies from the actual schedule 
(Timeline changes occurred due to the change of scope to be taken into consideration)</t>
    </r>
  </si>
  <si>
    <t>Initial timeline (weeks)</t>
  </si>
  <si>
    <t>Actual timeline (weeks)</t>
  </si>
  <si>
    <t>Did the Tech PM analyse and agree the schedule of works with the Contractors within the agreed period?</t>
  </si>
  <si>
    <t>[Select Dropdown]</t>
  </si>
  <si>
    <t>Did the Tech PM ensure that works were completed as per the agreed schedule?</t>
  </si>
  <si>
    <t>Yes: with minor exceptions</t>
  </si>
  <si>
    <t>Did the Tech PM submit the schedule updates?</t>
  </si>
  <si>
    <t>Deviation Score</t>
  </si>
  <si>
    <t>Timing Score (0-10)</t>
  </si>
  <si>
    <t>QUALITY SCORE 
(30%)</t>
  </si>
  <si>
    <r>
      <rPr>
        <rFont val="Roboto"/>
        <b/>
        <color rgb="FFB85B22"/>
        <sz val="10.0"/>
      </rPr>
      <t xml:space="preserve">Compliance with Fit-Out Specifications (15%)
</t>
    </r>
    <r>
      <rPr>
        <rFont val="Roboto"/>
        <b val="0"/>
        <color rgb="FFB85B22"/>
        <sz val="10.0"/>
      </rPr>
      <t>How much does the executed design comply with the Roche fit-out performance specification</t>
    </r>
  </si>
  <si>
    <t>Were the Roche Fit-Out Specifications filled out properly in the beginning of the project?</t>
  </si>
  <si>
    <t>Not compliant at all</t>
  </si>
  <si>
    <r>
      <rPr>
        <rFont val="Roboto"/>
        <b/>
        <color rgb="FFB85B22"/>
        <sz val="10.0"/>
      </rPr>
      <t xml:space="preserve">Customer Satisfaction Survey Score
(15%)
</t>
    </r>
    <r>
      <rPr>
        <rFont val="Roboto"/>
        <b val="0"/>
        <color rgb="FFB85B22"/>
        <sz val="10.0"/>
      </rPr>
      <t>The overall Roche (local and HQ) satisfaction on the delivered TPM services</t>
    </r>
  </si>
  <si>
    <t>Customer Satisfaction Survey Score (0-10)</t>
  </si>
  <si>
    <t>Compliance Score (0-10)</t>
  </si>
  <si>
    <t>HEALTH &amp; SAFETY SCORE
(30%)</t>
  </si>
  <si>
    <t>Compliance with Roche K and SHE Directives
(15%)</t>
  </si>
  <si>
    <t>Did the Tech PM ensure that they and all parties under his supervision complied with Roche Health and Safety guidelines as well as with the local SHE guidelines?</t>
  </si>
  <si>
    <t>Did the Tech PM ensure compliance with Roche directives K18, K21, K6?</t>
  </si>
  <si>
    <r>
      <rPr>
        <rFont val="Roboto"/>
        <b/>
        <color rgb="FF38761D"/>
        <sz val="10.0"/>
      </rPr>
      <t xml:space="preserve">TRIR (Total Recordable Incident Rate) (15%)
</t>
    </r>
    <r>
      <rPr>
        <rFont val="Roboto"/>
        <b val="0"/>
        <color rgb="FF38761D"/>
        <sz val="10.0"/>
      </rPr>
      <t>Organization’s safety performance by calculating the number of recordable incidents per 100 people</t>
    </r>
  </si>
  <si>
    <t xml:space="preserve">0 = 10
&gt;0.1 – 1.0 = 4
&gt;1.0 – 2.0 = 2
&gt;2.1 = 0 </t>
  </si>
  <si>
    <r>
      <rPr>
        <rFont val="Roboto"/>
        <b/>
        <color rgb="FF38761D"/>
        <sz val="10.0"/>
      </rPr>
      <t xml:space="preserve">TRIR Total (TRIR = N x 200.000 / H)
</t>
    </r>
    <r>
      <rPr>
        <rFont val="Roboto"/>
        <b val="0"/>
        <color rgb="FF38761D"/>
        <sz val="10.0"/>
      </rPr>
      <t>N = Number of recordable incidents
H = Total man-hours worked on project by all workers in a year</t>
    </r>
  </si>
  <si>
    <t>Health &amp; Safety Score (0-10)</t>
  </si>
  <si>
    <t>Technical PM</t>
  </si>
  <si>
    <t>Total Technical PM Score</t>
  </si>
  <si>
    <t>Based on:</t>
  </si>
  <si>
    <t>https://docs.google.com/spreadsheets/d/1CB9wkTzit87FktYbT9vXaiImYIDlwVfS/edit#gid=711361622</t>
  </si>
  <si>
    <t>https://drive.google.com/file/d/1vRzvsTxsriKQzkjmbwM3pbj5kEnaOHHI/view?ts=5e5673a3</t>
  </si>
  <si>
    <t>Interval</t>
  </si>
  <si>
    <t>Points awarded</t>
  </si>
  <si>
    <t>Financial Score</t>
  </si>
  <si>
    <t>Above (including) 10.01% savings</t>
  </si>
  <si>
    <t>Between (including) 9.01% and 10% savings</t>
  </si>
  <si>
    <t>Between (including) 7.01% and 9% savings</t>
  </si>
  <si>
    <t>Between (including) 5.01% and 7% savings</t>
  </si>
  <si>
    <t>Between (including) 0.01% and 5% savings</t>
  </si>
  <si>
    <t>On budget</t>
  </si>
  <si>
    <t>Between (including) 0.01% and 5% overspend</t>
  </si>
  <si>
    <t>Between (including) 5.01% and 7% overspend</t>
  </si>
  <si>
    <t>Between (including) 7.01% and 9% overspend</t>
  </si>
  <si>
    <t>Between (including) 9.01% and 10% overspend</t>
  </si>
  <si>
    <t>Above (including) 10.01% overspend</t>
  </si>
  <si>
    <t>Timming Score</t>
  </si>
  <si>
    <t>Above (including) 10.01% time savings</t>
  </si>
  <si>
    <t>Between (including) 9.01% and 10% time savings</t>
  </si>
  <si>
    <t>Between (including) 7.01% and 9% time savings</t>
  </si>
  <si>
    <t>Between (including) 5.01% and 7% time savings</t>
  </si>
  <si>
    <t>Between (including) 0.01% and 5% time savings</t>
  </si>
  <si>
    <t>On time</t>
  </si>
  <si>
    <t>Between (including) 0.01% and 5% overtime</t>
  </si>
  <si>
    <t>Between (including) 5.01% and 7% overtime</t>
  </si>
  <si>
    <t>Between (including) 7.01% and 9% overtime</t>
  </si>
  <si>
    <t>Between (including) 9.01% and 10% overtime</t>
  </si>
  <si>
    <t>Above (including) 10.01% overtime</t>
  </si>
  <si>
    <t>Answer</t>
  </si>
  <si>
    <t>Dropdowns</t>
  </si>
  <si>
    <t>Yes: always | Yes: entirely | Fully compliant</t>
  </si>
  <si>
    <t>Yes: with minor exceptions | Minor (not critical) deviations</t>
  </si>
  <si>
    <t>Only sometimes | Minor (but critical) deviations</t>
  </si>
  <si>
    <t>Not really: with major exceptions | Major deviations</t>
  </si>
  <si>
    <t>No: never | No: not at all | Not compliant at all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</si>
</sst>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CHF]#,##0.00"/>
    <numFmt numFmtId="165" formatCode="&quot;$&quot;#,##0.00"/>
    <numFmt numFmtId="166" formatCode="#,##0.0"/>
  </numFmts>
  <fonts count="52">
    <font>
      <sz val="10.0"/>
      <color rgb="FF000000"/>
      <name val="Arial"/>
    </font>
    <font>
      <sz val="13.0"/>
      <color theme="1"/>
      <name val="Roboto"/>
    </font>
    <font>
      <b/>
      <sz val="13.0"/>
      <color rgb="FF434343"/>
      <name val="Roboto"/>
    </font>
    <font>
      <sz val="13.0"/>
      <color rgb="FF434343"/>
      <name val="Roboto"/>
    </font>
    <font>
      <sz val="12.0"/>
      <color rgb="FF000000"/>
      <name val="Roboto"/>
    </font>
    <font>
      <b/>
      <sz val="12.0"/>
      <color rgb="FF000000"/>
      <name val="Roboto"/>
    </font>
    <font>
      <b/>
      <sz val="12.0"/>
      <color rgb="FF434343"/>
      <name val="Roboto"/>
    </font>
    <font/>
    <font>
      <b/>
      <sz val="13.0"/>
      <color rgb="FFFFFFFF"/>
      <name val="Roboto"/>
    </font>
    <font>
      <sz val="10.0"/>
      <color rgb="FF000000"/>
      <name val="Roboto"/>
    </font>
    <font>
      <sz val="12.0"/>
      <color theme="1"/>
      <name val="Arial"/>
    </font>
    <font>
      <sz val="13.0"/>
      <color rgb="FF000000"/>
      <name val="Roboto"/>
    </font>
    <font>
      <b/>
      <sz val="12.0"/>
      <color rgb="FFFFFFFF"/>
      <name val="Roboto"/>
    </font>
    <font>
      <b/>
      <sz val="14.0"/>
      <color rgb="FFFFFFFF"/>
      <name val="Roboto"/>
    </font>
    <font>
      <b/>
      <sz val="11.0"/>
      <color rgb="FF000000"/>
      <name val="Roboto"/>
    </font>
    <font>
      <b/>
      <sz val="11.0"/>
      <color rgb="FF0B5394"/>
      <name val="Roboto"/>
    </font>
    <font>
      <sz val="10.0"/>
      <color theme="1"/>
      <name val="Arial"/>
    </font>
    <font>
      <b/>
      <sz val="12.0"/>
      <color rgb="FF0B5394"/>
      <name val="Roboto"/>
    </font>
    <font>
      <b/>
      <sz val="11.0"/>
      <color rgb="FF45818E"/>
      <name val="Roboto"/>
    </font>
    <font>
      <b/>
      <sz val="11.0"/>
      <color rgb="FF2F9299"/>
      <name val="Roboto"/>
    </font>
    <font>
      <b/>
      <sz val="12.0"/>
      <color rgb="FF45818E"/>
      <name val="Roboto"/>
    </font>
    <font>
      <b/>
      <sz val="11.0"/>
      <color rgb="FFB85B22"/>
      <name val="Roboto"/>
    </font>
    <font>
      <b/>
      <sz val="12.0"/>
      <color rgb="FFB85B22"/>
      <name val="Roboto"/>
    </font>
    <font>
      <b/>
      <sz val="11.0"/>
      <color rgb="FF38761D"/>
      <name val="Roboto"/>
    </font>
    <font>
      <b/>
      <sz val="11.0"/>
      <color rgb="FF38761D"/>
      <name val="Arial"/>
    </font>
    <font>
      <b/>
      <sz val="12.0"/>
      <color rgb="FF38761D"/>
      <name val="Roboto"/>
    </font>
    <font>
      <b/>
      <sz val="11.0"/>
      <color rgb="FFD5A6BD"/>
      <name val="Roboto"/>
    </font>
    <font>
      <b/>
      <sz val="11.0"/>
      <color rgb="FFFF00FF"/>
      <name val="Roboto"/>
    </font>
    <font>
      <b/>
      <sz val="12.0"/>
      <color theme="1"/>
      <name val="Roboto"/>
    </font>
    <font>
      <sz val="12.0"/>
      <color theme="1"/>
      <name val="Roboto"/>
    </font>
    <font>
      <sz val="10.0"/>
      <color theme="1"/>
      <name val="Roboto"/>
    </font>
    <font>
      <b/>
      <sz val="11.0"/>
      <color rgb="FF38761D"/>
      <name val="Docs-roboto"/>
    </font>
    <font>
      <b/>
      <sz val="12.0"/>
      <color rgb="FF1F497D"/>
      <name val="Arial"/>
    </font>
    <font>
      <sz val="12.0"/>
      <color theme="1"/>
      <name val="Imago"/>
    </font>
    <font>
      <sz val="12.0"/>
      <color rgb="FF1F497D"/>
      <name val="Imago"/>
    </font>
    <font>
      <b/>
      <sz val="12.0"/>
      <color rgb="FF1F497D"/>
      <name val="Imago"/>
    </font>
    <font>
      <b/>
      <sz val="12.0"/>
      <color rgb="FF4C117D"/>
      <name val="Arial"/>
    </font>
    <font>
      <b/>
      <sz val="12.0"/>
      <color rgb="FF4C117D"/>
      <name val="Imago"/>
    </font>
    <font>
      <sz val="9.0"/>
      <color rgb="FF1F497D"/>
      <name val="Imago"/>
    </font>
    <font>
      <b/>
      <sz val="11.0"/>
      <color rgb="FFFFFFFF"/>
      <name val="Roboto"/>
    </font>
    <font>
      <sz val="12.0"/>
      <color rgb="FF1F4E78"/>
      <name val="Roboto"/>
    </font>
    <font>
      <b/>
      <sz val="10.0"/>
      <color rgb="FFFFFFFF"/>
      <name val="Roboto"/>
    </font>
    <font>
      <b/>
      <sz val="10.0"/>
      <color rgb="FFB85B22"/>
      <name val="Roboto"/>
    </font>
    <font>
      <b/>
      <sz val="10.0"/>
      <color rgb="FF38761D"/>
      <name val="Roboto"/>
    </font>
    <font>
      <b/>
      <sz val="10.0"/>
      <color rgb="FF000000"/>
      <name val="Roboto"/>
    </font>
    <font>
      <b/>
      <sz val="10.0"/>
      <color theme="1"/>
      <name val="Roboto"/>
    </font>
    <font>
      <sz val="14.0"/>
      <color theme="1"/>
      <name val="Roboto"/>
    </font>
    <font>
      <sz val="14.0"/>
      <color theme="1"/>
      <name val="Arial"/>
    </font>
    <font>
      <u/>
      <sz val="14.0"/>
      <color rgb="FF0000FF"/>
      <name val="Arial"/>
    </font>
    <font>
      <u/>
      <sz val="14.0"/>
      <color rgb="FF0000FF"/>
      <name val="Roboto"/>
    </font>
    <font>
      <b/>
      <sz val="18.0"/>
      <color rgb="FFFFFFFF"/>
      <name val="Roboto"/>
    </font>
    <font>
      <b/>
      <sz val="14.0"/>
      <color theme="1"/>
      <name val="Roboto"/>
    </font>
  </fonts>
  <fills count="2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FFFF00"/>
      </patternFill>
    </fill>
    <fill>
      <patternFill patternType="solid">
        <fgColor rgb="FFD9EAD3"/>
        <bgColor rgb="FFD9EAD3"/>
      </patternFill>
    </fill>
    <fill>
      <patternFill patternType="solid">
        <fgColor rgb="FF434343"/>
        <bgColor rgb="FF434343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rgb="FF666666"/>
        <bgColor rgb="FF666666"/>
      </patternFill>
    </fill>
    <fill>
      <patternFill patternType="solid">
        <fgColor rgb="FFB7B7B7"/>
        <bgColor rgb="FFB7B7B7"/>
      </patternFill>
    </fill>
    <fill>
      <patternFill patternType="solid">
        <fgColor rgb="FF0B5394"/>
        <bgColor rgb="FF0B5394"/>
      </patternFill>
    </fill>
    <fill>
      <patternFill patternType="solid">
        <fgColor rgb="FFF8F8F8"/>
        <bgColor rgb="FFF8F8F8"/>
      </patternFill>
    </fill>
    <fill>
      <patternFill patternType="solid">
        <fgColor theme="0"/>
        <bgColor theme="0"/>
      </patternFill>
    </fill>
    <fill>
      <patternFill patternType="solid">
        <fgColor rgb="FF45818E"/>
        <bgColor rgb="FF45818E"/>
      </patternFill>
    </fill>
    <fill>
      <patternFill patternType="solid">
        <fgColor rgb="FFD0E0E3"/>
        <bgColor rgb="FFD0E0E3"/>
      </patternFill>
    </fill>
    <fill>
      <patternFill patternType="solid">
        <fgColor rgb="FFB85B22"/>
        <bgColor rgb="FFB85B22"/>
      </patternFill>
    </fill>
    <fill>
      <patternFill patternType="solid">
        <fgColor rgb="FFFCE5CD"/>
        <bgColor rgb="FFFCE5CD"/>
      </patternFill>
    </fill>
    <fill>
      <patternFill patternType="solid">
        <fgColor rgb="FFCCCCCC"/>
        <bgColor rgb="FFCCCCCC"/>
      </patternFill>
    </fill>
    <fill>
      <patternFill patternType="solid">
        <fgColor rgb="FF38761D"/>
        <bgColor rgb="FF38761D"/>
      </patternFill>
    </fill>
    <fill>
      <patternFill patternType="solid">
        <fgColor rgb="FFC27BA0"/>
        <bgColor rgb="FFC27BA0"/>
      </patternFill>
    </fill>
    <fill>
      <patternFill patternType="solid">
        <fgColor rgb="FFD5A6BD"/>
        <bgColor rgb="FFD5A6BD"/>
      </patternFill>
    </fill>
  </fills>
  <borders count="125">
    <border/>
    <border>
      <left/>
      <right/>
      <top/>
      <bottom/>
    </border>
    <border>
      <left style="thick">
        <color rgb="FF999999"/>
      </left>
      <right style="thick">
        <color rgb="FF999999"/>
      </right>
      <top style="thick">
        <color rgb="FF999999"/>
      </top>
    </border>
    <border>
      <left/>
      <right style="thin">
        <color rgb="FF999999"/>
      </right>
      <top style="thick">
        <color rgb="FF999999"/>
      </top>
      <bottom style="thin">
        <color rgb="FF999999"/>
      </bottom>
    </border>
    <border>
      <left style="thin">
        <color rgb="FF999999"/>
      </left>
      <top style="thick">
        <color rgb="FF999999"/>
      </top>
      <bottom style="thin">
        <color rgb="FF999999"/>
      </bottom>
    </border>
    <border>
      <top style="thick">
        <color rgb="FF999999"/>
      </top>
      <bottom style="thin">
        <color rgb="FF999999"/>
      </bottom>
    </border>
    <border>
      <right/>
      <top style="thick">
        <color rgb="FF999999"/>
      </top>
      <bottom style="thin">
        <color rgb="FF999999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ck">
        <color rgb="FF999999"/>
      </left>
      <right style="thick">
        <color rgb="FF999999"/>
      </right>
    </border>
    <border>
      <left/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999999"/>
      </left>
      <top/>
      <bottom style="thin">
        <color rgb="FF999999"/>
      </bottom>
    </border>
    <border>
      <top/>
      <bottom style="thin">
        <color rgb="FF999999"/>
      </bottom>
    </border>
    <border>
      <right/>
      <top/>
      <bottom style="thin">
        <color rgb="FF999999"/>
      </bottom>
    </border>
    <border>
      <left style="thick">
        <color rgb="FF999999"/>
      </left>
      <right style="thick">
        <color rgb="FF999999"/>
      </right>
      <bottom style="thick">
        <color rgb="FF999999"/>
      </bottom>
    </border>
    <border>
      <left/>
      <right style="thin">
        <color rgb="FF999999"/>
      </right>
      <top style="thin">
        <color rgb="FF999999"/>
      </top>
      <bottom style="thick">
        <color rgb="FF999999"/>
      </bottom>
    </border>
    <border>
      <left style="thin">
        <color rgb="FF999999"/>
      </left>
      <top/>
      <bottom style="thick">
        <color rgb="FF999999"/>
      </bottom>
    </border>
    <border>
      <top/>
      <bottom style="thick">
        <color rgb="FF999999"/>
      </bottom>
    </border>
    <border>
      <right/>
      <top/>
      <bottom style="thick">
        <color rgb="FF999999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/>
      <top style="medium">
        <color rgb="FF000000"/>
      </top>
    </border>
    <border>
      <left style="medium">
        <color rgb="FF000000"/>
      </left>
      <right style="medium">
        <color rgb="FF000000"/>
      </right>
      <bottom/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/>
      <bottom style="medium">
        <color rgb="FF000000"/>
      </bottom>
    </border>
    <border>
      <left/>
      <right/>
      <top style="medium">
        <color rgb="FF000000"/>
      </top>
    </border>
    <border>
      <left/>
      <right/>
      <top style="medium">
        <color rgb="FF000000"/>
      </top>
      <bottom style="dotted">
        <color rgb="FF999999"/>
      </bottom>
    </border>
    <border>
      <left style="medium">
        <color rgb="FF000000"/>
      </left>
      <right/>
      <top style="medium">
        <color rgb="FF000000"/>
      </top>
      <bottom style="dotted">
        <color rgb="FF666666"/>
      </bottom>
    </border>
    <border>
      <left style="medium">
        <color rgb="FF000000"/>
      </left>
      <right style="thick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</border>
    <border>
      <left/>
      <right/>
    </border>
    <border>
      <left/>
      <right/>
      <top style="dotted">
        <color rgb="FF999999"/>
      </top>
      <bottom style="dotted">
        <color rgb="FF999999"/>
      </bottom>
    </border>
    <border>
      <left style="medium">
        <color rgb="FF000000"/>
      </left>
      <right/>
      <top/>
      <bottom style="dotted">
        <color rgb="FF666666"/>
      </bottom>
    </border>
    <border>
      <left style="medium">
        <color rgb="FF000000"/>
      </left>
      <right style="medium">
        <color rgb="FF000000"/>
      </right>
      <top/>
      <bottom/>
    </border>
    <border>
      <left style="medium">
        <color rgb="FF000000"/>
      </left>
      <right style="thick">
        <color rgb="FF000000"/>
      </right>
    </border>
    <border>
      <left style="medium">
        <color rgb="FF000000"/>
      </left>
      <right/>
      <top style="dotted">
        <color rgb="FF666666"/>
      </top>
      <bottom style="dotted">
        <color rgb="FF666666"/>
      </bottom>
    </border>
    <border>
      <left/>
      <right/>
      <bottom/>
    </border>
    <border>
      <left/>
      <right/>
      <top style="dotted">
        <color rgb="FF999999"/>
      </top>
      <bottom/>
    </border>
    <border>
      <left style="medium">
        <color rgb="FF000000"/>
      </left>
      <right/>
      <top style="dotted">
        <color rgb="FF666666"/>
      </top>
      <bottom/>
    </border>
    <border>
      <left style="medium">
        <color rgb="FF000000"/>
      </left>
      <right style="thick">
        <color rgb="FF000000"/>
      </right>
      <bottom/>
    </border>
    <border>
      <left/>
      <right/>
      <top style="medium">
        <color rgb="FF000000"/>
      </top>
      <bottom/>
    </border>
    <border>
      <left style="medium">
        <color rgb="FF000000"/>
      </left>
      <right/>
      <top/>
      <bottom/>
    </border>
    <border>
      <left style="medium">
        <color rgb="FF000000"/>
      </left>
      <right style="thick">
        <color rgb="FF000000"/>
      </right>
      <top style="dotted">
        <color rgb="FF666666"/>
      </top>
      <bottom style="dotted">
        <color rgb="FF666666"/>
      </bottom>
    </border>
    <border>
      <left style="medium">
        <color rgb="FF000000"/>
      </left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/>
      <top style="medium">
        <color rgb="FF000000"/>
      </top>
      <bottom style="dotted">
        <color rgb="FF999999"/>
      </bottom>
    </border>
    <border>
      <left style="medium">
        <color rgb="FF000000"/>
      </left>
      <right style="thick">
        <color rgb="FF000000"/>
      </right>
      <top/>
    </border>
    <border>
      <left style="medium">
        <color rgb="FF000000"/>
      </left>
      <right/>
      <top style="dotted">
        <color rgb="FF999999"/>
      </top>
      <bottom style="dotted">
        <color rgb="FF999999"/>
      </bottom>
    </border>
    <border>
      <left style="medium">
        <color rgb="FF000000"/>
      </left>
      <right/>
      <top style="dotted">
        <color rgb="FF999999"/>
      </top>
      <bottom/>
    </border>
    <border>
      <left style="medium">
        <color rgb="FF000000"/>
      </left>
      <right style="thick">
        <color rgb="FF000000"/>
      </right>
      <bottom style="dotted">
        <color rgb="FF666666"/>
      </bottom>
    </border>
    <border>
      <left style="medium">
        <color rgb="FF000000"/>
      </left>
      <right/>
      <top style="medium">
        <color rgb="FF000000"/>
      </top>
      <bottom/>
    </border>
    <border>
      <left style="thick">
        <color rgb="FF000000"/>
      </lef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ck">
        <color rgb="FF000000"/>
      </left>
      <right/>
      <top style="thick">
        <color rgb="FF000000"/>
      </top>
      <bottom style="thick">
        <color rgb="FF000000"/>
      </bottom>
    </border>
    <border>
      <left style="thick">
        <color rgb="FF000000"/>
      </left>
      <right/>
      <top/>
      <bottom/>
    </border>
    <border>
      <left/>
      <right/>
      <top style="dotted">
        <color rgb="FF666666"/>
      </top>
      <bottom style="dotted">
        <color rgb="FF666666"/>
      </bottom>
    </border>
    <border>
      <left style="thin">
        <color rgb="FF000000"/>
      </left>
      <bottom style="thin">
        <color rgb="FF000000"/>
      </bottom>
    </border>
    <border>
      <top style="dotted">
        <color rgb="FF666666"/>
      </top>
    </border>
    <border>
      <left style="medium">
        <color rgb="FF000000"/>
      </left>
      <right style="medium">
        <color rgb="FF000000"/>
      </right>
      <bottom style="dotted">
        <color rgb="FF000000"/>
      </bottom>
    </border>
    <border>
      <left style="medium">
        <color rgb="FF000000"/>
      </left>
      <right style="dotted">
        <color rgb="FF000000"/>
      </right>
      <top style="dotted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/>
      <top/>
      <bottom/>
    </border>
    <border>
      <left/>
      <right/>
      <top/>
      <bottom style="dotted">
        <color rgb="FF666666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thin">
        <color rgb="FF000000"/>
      </left>
      <right/>
      <top/>
    </border>
    <border>
      <left/>
      <right/>
      <top style="medium">
        <color rgb="FF000000"/>
      </top>
      <bottom style="medium">
        <color rgb="FF000000"/>
      </bottom>
    </border>
    <border>
      <left style="thin">
        <color rgb="FF000000"/>
      </left>
      <right/>
      <bottom/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/>
    </border>
    <border>
      <right/>
      <top/>
      <bottom/>
    </border>
    <border>
      <top/>
      <bottom/>
    </border>
    <border>
      <left style="thin">
        <color rgb="FF999999"/>
      </left>
      <right/>
      <top style="thick">
        <color rgb="FF999999"/>
      </top>
      <bottom style="thin">
        <color rgb="FF999999"/>
      </bottom>
    </border>
    <border>
      <left style="thin">
        <color rgb="FF999999"/>
      </left>
      <right/>
      <top/>
      <bottom style="thin">
        <color rgb="FF999999"/>
      </bottom>
    </border>
    <border>
      <left style="thin">
        <color rgb="FF999999"/>
      </left>
      <right/>
      <top/>
      <bottom style="thick">
        <color rgb="FF999999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dotted">
        <color rgb="FF666666"/>
      </bottom>
    </border>
    <border>
      <left style="medium">
        <color rgb="FF000000"/>
      </left>
      <right style="medium">
        <color rgb="FF000000"/>
      </right>
      <top style="dotted">
        <color rgb="FF666666"/>
      </top>
      <bottom style="dotted">
        <color rgb="FF666666"/>
      </bottom>
    </border>
    <border>
      <left style="medium">
        <color rgb="FF000000"/>
      </left>
      <right style="medium">
        <color rgb="FF000000"/>
      </right>
      <top style="dotted">
        <color rgb="FF666666"/>
      </top>
      <bottom/>
    </border>
    <border>
      <left style="medium">
        <color rgb="FF000000"/>
      </left>
      <right style="medium">
        <color rgb="FF000000"/>
      </right>
      <top/>
      <bottom style="dotted">
        <color rgb="FF666666"/>
      </bottom>
    </border>
    <border>
      <left/>
      <right/>
      <top/>
      <bottom style="dotted">
        <color rgb="FF999999"/>
      </bottom>
    </border>
    <border>
      <left style="medium">
        <color rgb="FF000000"/>
      </left>
      <top style="dotted">
        <color rgb="FF666666"/>
      </top>
    </border>
    <border>
      <left style="thin">
        <color rgb="FF000000"/>
      </left>
      <right/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dotted">
        <color rgb="FF999999"/>
      </bottom>
    </border>
    <border>
      <left style="thin">
        <color rgb="FF000000"/>
      </left>
      <right/>
    </border>
    <border>
      <left style="thin">
        <color rgb="FF000000"/>
      </left>
      <right style="thin">
        <color rgb="FF000000"/>
      </right>
      <top style="dotted">
        <color rgb="FF999999"/>
      </top>
      <bottom style="thin">
        <color rgb="FF000000"/>
      </bottom>
    </border>
    <border>
      <left/>
      <right style="thin">
        <color rgb="FF000000"/>
      </right>
      <top/>
      <bottom style="dotted">
        <color rgb="FF999999"/>
      </bottom>
    </border>
    <border>
      <left style="thin">
        <color rgb="FF000000"/>
      </left>
      <right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medium">
        <color rgb="FF000000"/>
      </right>
      <top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left style="thick">
        <color rgb="FF000000"/>
      </left>
      <right style="medium">
        <color rgb="FF000000"/>
      </right>
      <top/>
      <bottom style="dotted">
        <color rgb="FF000000"/>
      </bottom>
    </border>
    <border>
      <left style="medium">
        <color rgb="FF000000"/>
      </left>
      <right style="thick">
        <color rgb="FF000000"/>
      </right>
      <top/>
      <bottom style="dotted">
        <color rgb="FF000000"/>
      </bottom>
    </border>
    <border>
      <left style="thick">
        <color rgb="FF000000"/>
      </left>
      <right style="thick">
        <color rgb="FF000000"/>
      </right>
    </border>
    <border>
      <left style="thick">
        <color rgb="FF000000"/>
      </left>
      <right style="medium">
        <color rgb="FF000000"/>
      </right>
      <top style="dotted">
        <color rgb="FF000000"/>
      </top>
      <bottom style="dotted">
        <color rgb="FF000000"/>
      </bottom>
    </border>
    <border>
      <left style="medium">
        <color rgb="FF000000"/>
      </left>
      <right style="thick">
        <color rgb="FF000000"/>
      </right>
      <top style="dotted">
        <color rgb="FF000000"/>
      </top>
      <bottom style="dotted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right style="medium">
        <color rgb="FF000000"/>
      </right>
      <top style="dotted">
        <color rgb="FF000000"/>
      </top>
      <bottom style="thick">
        <color rgb="FF000000"/>
      </bottom>
    </border>
    <border>
      <left style="medium">
        <color rgb="FF000000"/>
      </left>
      <right style="thick">
        <color rgb="FF000000"/>
      </right>
      <top style="dotted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</border>
    <border>
      <left style="thick">
        <color rgb="FF000000"/>
      </left>
      <right/>
      <top style="thick">
        <color rgb="FF000000"/>
      </top>
    </border>
    <border>
      <left style="medium">
        <color rgb="FF000000"/>
      </left>
      <right style="medium">
        <color rgb="FF000000"/>
      </right>
      <top style="dotted">
        <color rgb="FF000000"/>
      </top>
      <bottom style="dotted">
        <color rgb="FF000000"/>
      </bottom>
    </border>
    <border>
      <left style="medium">
        <color rgb="FF000000"/>
      </left>
      <right style="medium">
        <color rgb="FF000000"/>
      </right>
      <top/>
      <bottom style="dotted">
        <color rgb="FF000000"/>
      </bottom>
    </border>
    <border>
      <left style="thick">
        <color rgb="FF000000"/>
      </left>
      <right/>
    </border>
    <border>
      <left style="thick">
        <color rgb="FF000000"/>
      </left>
      <right/>
      <bottom style="thick">
        <color rgb="FF000000"/>
      </bottom>
    </border>
    <border>
      <left style="medium">
        <color rgb="FF000000"/>
      </left>
      <right style="medium">
        <color rgb="FF000000"/>
      </right>
      <top style="dotted">
        <color rgb="FF000000"/>
      </top>
      <bottom style="medium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bottom style="dotted">
        <color rgb="FF000000"/>
      </bottom>
    </border>
    <border>
      <left style="thin">
        <color rgb="FF000000"/>
      </left>
      <right style="thick">
        <color rgb="FF000000"/>
      </right>
      <bottom style="dotted">
        <color rgb="FF000000"/>
      </bottom>
    </border>
    <border>
      <left style="thick">
        <color rgb="FF000000"/>
      </left>
      <top style="dotted">
        <color rgb="FF000000"/>
      </top>
      <bottom style="dotted">
        <color rgb="FF000000"/>
      </bottom>
    </border>
    <border>
      <left style="thin">
        <color rgb="FF000000"/>
      </left>
      <right style="thick">
        <color rgb="FF000000"/>
      </right>
      <top style="dotted">
        <color rgb="FF000000"/>
      </top>
      <bottom style="dotted">
        <color rgb="FF000000"/>
      </bottom>
    </border>
    <border>
      <left style="thick">
        <color rgb="FF000000"/>
      </left>
      <top style="dotted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dotted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28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Alignment="1" applyFont="1">
      <alignment horizontal="left" vertical="center"/>
    </xf>
    <xf borderId="1" fillId="2" fontId="3" numFmtId="0" xfId="0" applyAlignment="1" applyBorder="1" applyFill="1" applyFont="1">
      <alignment vertical="center"/>
    </xf>
    <xf borderId="0" fillId="0" fontId="4" numFmtId="0" xfId="0" applyAlignment="1" applyFont="1">
      <alignment vertical="center"/>
    </xf>
    <xf borderId="2" fillId="3" fontId="5" numFmtId="0" xfId="0" applyAlignment="1" applyBorder="1" applyFill="1" applyFont="1">
      <alignment horizontal="left" vertical="center"/>
    </xf>
    <xf borderId="3" fillId="4" fontId="6" numFmtId="0" xfId="0" applyAlignment="1" applyBorder="1" applyFill="1" applyFont="1">
      <alignment vertical="center"/>
    </xf>
    <xf borderId="4" fillId="5" fontId="6" numFmtId="0" xfId="0" applyAlignment="1" applyBorder="1" applyFill="1" applyFont="1">
      <alignment vertical="center"/>
    </xf>
    <xf borderId="5" fillId="0" fontId="7" numFmtId="0" xfId="0" applyBorder="1" applyFont="1"/>
    <xf borderId="6" fillId="0" fontId="7" numFmtId="0" xfId="0" applyBorder="1" applyFont="1"/>
    <xf borderId="7" fillId="6" fontId="8" numFmtId="0" xfId="0" applyAlignment="1" applyBorder="1" applyFill="1" applyFont="1">
      <alignment horizontal="center" shrinkToFit="0" vertical="center" wrapText="1"/>
    </xf>
    <xf borderId="8" fillId="0" fontId="9" numFmtId="3" xfId="0" applyAlignment="1" applyBorder="1" applyFont="1" applyNumberFormat="1">
      <alignment horizontal="left" vertical="center"/>
    </xf>
    <xf borderId="9" fillId="0" fontId="7" numFmtId="0" xfId="0" applyBorder="1" applyFont="1"/>
    <xf borderId="10" fillId="4" fontId="6" numFmtId="0" xfId="0" applyAlignment="1" applyBorder="1" applyFont="1">
      <alignment vertical="center"/>
    </xf>
    <xf borderId="11" fillId="7" fontId="6" numFmtId="0" xfId="0" applyAlignment="1" applyBorder="1" applyFill="1" applyFont="1">
      <alignment vertical="center"/>
    </xf>
    <xf borderId="12" fillId="0" fontId="7" numFmtId="0" xfId="0" applyBorder="1" applyFont="1"/>
    <xf borderId="13" fillId="0" fontId="7" numFmtId="0" xfId="0" applyBorder="1" applyFont="1"/>
    <xf borderId="14" fillId="0" fontId="7" numFmtId="0" xfId="0" applyBorder="1" applyFont="1"/>
    <xf borderId="15" fillId="4" fontId="6" numFmtId="0" xfId="0" applyAlignment="1" applyBorder="1" applyFont="1">
      <alignment vertical="center"/>
    </xf>
    <xf borderId="16" fillId="8" fontId="6" numFmtId="0" xfId="0" applyAlignment="1" applyBorder="1" applyFill="1" applyFont="1">
      <alignment vertical="center"/>
    </xf>
    <xf borderId="17" fillId="0" fontId="7" numFmtId="0" xfId="0" applyBorder="1" applyFont="1"/>
    <xf borderId="18" fillId="0" fontId="7" numFmtId="0" xfId="0" applyBorder="1" applyFont="1"/>
    <xf borderId="1" fillId="9" fontId="10" numFmtId="0" xfId="0" applyAlignment="1" applyBorder="1" applyFill="1" applyFont="1">
      <alignment horizontal="left" vertical="center"/>
    </xf>
    <xf borderId="19" fillId="9" fontId="10" numFmtId="0" xfId="0" applyAlignment="1" applyBorder="1" applyFont="1">
      <alignment horizontal="left" vertical="center"/>
    </xf>
    <xf borderId="0" fillId="0" fontId="11" numFmtId="0" xfId="0" applyAlignment="1" applyFont="1">
      <alignment horizontal="center" shrinkToFit="0" vertical="center" wrapText="1"/>
    </xf>
    <xf borderId="20" fillId="10" fontId="12" numFmtId="0" xfId="0" applyAlignment="1" applyBorder="1" applyFill="1" applyFont="1">
      <alignment horizontal="center" shrinkToFit="0" vertical="center" wrapText="1"/>
    </xf>
    <xf borderId="21" fillId="10" fontId="12" numFmtId="0" xfId="0" applyAlignment="1" applyBorder="1" applyFont="1">
      <alignment horizontal="center" shrinkToFit="0" vertical="center" wrapText="1"/>
    </xf>
    <xf borderId="21" fillId="11" fontId="12" numFmtId="0" xfId="0" applyAlignment="1" applyBorder="1" applyFill="1" applyFont="1">
      <alignment horizontal="center" shrinkToFit="0" vertical="center" wrapText="1"/>
    </xf>
    <xf borderId="7" fillId="6" fontId="13" numFmtId="0" xfId="0" applyAlignment="1" applyBorder="1" applyFont="1">
      <alignment horizontal="center" shrinkToFit="0" vertical="center" wrapText="1"/>
    </xf>
    <xf borderId="22" fillId="0" fontId="7" numFmtId="0" xfId="0" applyBorder="1" applyFont="1"/>
    <xf borderId="23" fillId="0" fontId="7" numFmtId="0" xfId="0" applyBorder="1" applyFont="1"/>
    <xf borderId="24" fillId="0" fontId="7" numFmtId="0" xfId="0" applyBorder="1" applyFont="1"/>
    <xf borderId="7" fillId="11" fontId="13" numFmtId="164" xfId="0" applyAlignment="1" applyBorder="1" applyFont="1" applyNumberFormat="1">
      <alignment horizontal="center" shrinkToFit="0" vertical="center" wrapText="1"/>
    </xf>
    <xf borderId="7" fillId="11" fontId="14" numFmtId="9" xfId="0" applyAlignment="1" applyBorder="1" applyFont="1" applyNumberFormat="1">
      <alignment horizontal="center" shrinkToFit="0" vertical="center" wrapText="1"/>
    </xf>
    <xf borderId="7" fillId="11" fontId="14" numFmtId="164" xfId="0" applyAlignment="1" applyBorder="1" applyFont="1" applyNumberFormat="1">
      <alignment horizontal="center" shrinkToFit="0" vertical="center" wrapText="1"/>
    </xf>
    <xf borderId="20" fillId="12" fontId="12" numFmtId="0" xfId="0" applyAlignment="1" applyBorder="1" applyFill="1" applyFont="1">
      <alignment horizontal="center" textRotation="90" vertical="center"/>
    </xf>
    <xf borderId="20" fillId="13" fontId="15" numFmtId="0" xfId="0" applyAlignment="1" applyBorder="1" applyFill="1" applyFont="1">
      <alignment horizontal="center" shrinkToFit="0" vertical="top" wrapText="1"/>
    </xf>
    <xf borderId="25" fillId="13" fontId="15" numFmtId="0" xfId="0" applyAlignment="1" applyBorder="1" applyFont="1">
      <alignment horizontal="center" shrinkToFit="0" vertical="center" wrapText="1"/>
    </xf>
    <xf borderId="20" fillId="13" fontId="15" numFmtId="0" xfId="0" applyAlignment="1" applyBorder="1" applyFont="1">
      <alignment horizontal="center" shrinkToFit="0" vertical="center" wrapText="1"/>
    </xf>
    <xf borderId="26" fillId="13" fontId="15" numFmtId="0" xfId="0" applyAlignment="1" applyBorder="1" applyFont="1">
      <alignment horizontal="left" shrinkToFit="0" vertical="center" wrapText="1"/>
    </xf>
    <xf borderId="27" fillId="2" fontId="4" numFmtId="164" xfId="0" applyAlignment="1" applyBorder="1" applyFont="1" applyNumberFormat="1">
      <alignment horizontal="left" vertical="center"/>
    </xf>
    <xf borderId="20" fillId="11" fontId="14" numFmtId="164" xfId="0" applyAlignment="1" applyBorder="1" applyFont="1" applyNumberFormat="1">
      <alignment horizontal="center" shrinkToFit="0" vertical="center" wrapText="1"/>
    </xf>
    <xf borderId="28" fillId="11" fontId="14" numFmtId="164" xfId="0" applyAlignment="1" applyBorder="1" applyFont="1" applyNumberFormat="1">
      <alignment horizontal="center" shrinkToFit="0" vertical="center" wrapText="1"/>
    </xf>
    <xf borderId="0" fillId="0" fontId="0" numFmtId="0" xfId="0" applyAlignment="1" applyFont="1">
      <alignment vertical="top"/>
    </xf>
    <xf borderId="29" fillId="0" fontId="7" numFmtId="0" xfId="0" applyBorder="1" applyFont="1"/>
    <xf borderId="30" fillId="0" fontId="7" numFmtId="0" xfId="0" applyBorder="1" applyFont="1"/>
    <xf borderId="31" fillId="13" fontId="15" numFmtId="0" xfId="0" applyAlignment="1" applyBorder="1" applyFont="1">
      <alignment horizontal="left" shrinkToFit="0" vertical="center" wrapText="1"/>
    </xf>
    <xf borderId="32" fillId="2" fontId="4" numFmtId="164" xfId="0" applyAlignment="1" applyBorder="1" applyFont="1" applyNumberFormat="1">
      <alignment horizontal="left" vertical="center"/>
    </xf>
    <xf borderId="33" fillId="11" fontId="14" numFmtId="164" xfId="0" applyAlignment="1" applyBorder="1" applyFont="1" applyNumberFormat="1">
      <alignment horizontal="center" shrinkToFit="0" vertical="center" wrapText="1"/>
    </xf>
    <xf borderId="34" fillId="0" fontId="7" numFmtId="0" xfId="0" applyBorder="1" applyFont="1"/>
    <xf borderId="35" fillId="2" fontId="4" numFmtId="164" xfId="0" applyAlignment="1" applyBorder="1" applyFont="1" applyNumberFormat="1">
      <alignment horizontal="left" vertical="center"/>
    </xf>
    <xf borderId="36" fillId="0" fontId="7" numFmtId="0" xfId="0" applyBorder="1" applyFont="1"/>
    <xf borderId="37" fillId="13" fontId="15" numFmtId="0" xfId="0" applyAlignment="1" applyBorder="1" applyFont="1">
      <alignment horizontal="left" shrinkToFit="0" vertical="center" wrapText="1"/>
    </xf>
    <xf borderId="38" fillId="2" fontId="4" numFmtId="10" xfId="0" applyAlignment="1" applyBorder="1" applyFont="1" applyNumberFormat="1">
      <alignment horizontal="left" vertical="center"/>
    </xf>
    <xf borderId="39" fillId="0" fontId="7" numFmtId="0" xfId="0" applyBorder="1" applyFont="1"/>
    <xf borderId="1" fillId="14" fontId="0" numFmtId="0" xfId="0" applyAlignment="1" applyBorder="1" applyFill="1" applyFont="1">
      <alignment vertical="top"/>
    </xf>
    <xf borderId="1" fillId="14" fontId="16" numFmtId="0" xfId="0" applyBorder="1" applyFont="1"/>
    <xf borderId="7" fillId="13" fontId="15" numFmtId="0" xfId="0" applyAlignment="1" applyBorder="1" applyFont="1">
      <alignment horizontal="center" shrinkToFit="0" vertical="center" wrapText="1"/>
    </xf>
    <xf borderId="40" fillId="13" fontId="15" numFmtId="0" xfId="0" applyAlignment="1" applyBorder="1" applyFont="1">
      <alignment horizontal="center" shrinkToFit="0" vertical="center" wrapText="1"/>
    </xf>
    <xf borderId="8" fillId="13" fontId="15" numFmtId="0" xfId="0" applyAlignment="1" applyBorder="1" applyFont="1">
      <alignment horizontal="center" shrinkToFit="0" vertical="center" wrapText="1"/>
    </xf>
    <xf borderId="8" fillId="13" fontId="15" numFmtId="0" xfId="0" applyAlignment="1" applyBorder="1" applyFont="1">
      <alignment horizontal="left" shrinkToFit="0" vertical="center" wrapText="1"/>
    </xf>
    <xf borderId="41" fillId="11" fontId="9" numFmtId="4" xfId="0" applyAlignment="1" applyBorder="1" applyFont="1" applyNumberFormat="1">
      <alignment horizontal="left" vertical="center"/>
    </xf>
    <xf borderId="41" fillId="11" fontId="9" numFmtId="165" xfId="0" applyAlignment="1" applyBorder="1" applyFont="1" applyNumberFormat="1">
      <alignment horizontal="left" vertical="center"/>
    </xf>
    <xf borderId="42" fillId="2" fontId="9" numFmtId="165" xfId="0" applyAlignment="1" applyBorder="1" applyFont="1" applyNumberFormat="1">
      <alignment horizontal="left" vertical="center"/>
    </xf>
    <xf borderId="7" fillId="13" fontId="17" numFmtId="0" xfId="0" applyAlignment="1" applyBorder="1" applyFont="1">
      <alignment horizontal="left" shrinkToFit="0" vertical="center" wrapText="1"/>
    </xf>
    <xf borderId="40" fillId="13" fontId="17" numFmtId="0" xfId="0" applyAlignment="1" applyBorder="1" applyFont="1">
      <alignment horizontal="left" shrinkToFit="0" vertical="center" wrapText="1"/>
    </xf>
    <xf borderId="8" fillId="13" fontId="17" numFmtId="0" xfId="0" applyAlignment="1" applyBorder="1" applyFont="1">
      <alignment horizontal="left" shrinkToFit="0" vertical="center" wrapText="1"/>
    </xf>
    <xf borderId="41" fillId="7" fontId="4" numFmtId="0" xfId="0" applyAlignment="1" applyBorder="1" applyFont="1">
      <alignment horizontal="left" vertical="center"/>
    </xf>
    <xf borderId="43" fillId="0" fontId="9" numFmtId="10" xfId="0" applyAlignment="1" applyBorder="1" applyFont="1" applyNumberFormat="1">
      <alignment horizontal="left" vertical="center"/>
    </xf>
    <xf borderId="34" fillId="0" fontId="9" numFmtId="10" xfId="0" applyAlignment="1" applyBorder="1" applyFont="1" applyNumberFormat="1">
      <alignment horizontal="left" vertical="center"/>
    </xf>
    <xf borderId="44" fillId="7" fontId="17" numFmtId="0" xfId="0" applyAlignment="1" applyBorder="1" applyFont="1">
      <alignment horizontal="left" shrinkToFit="0" vertical="center" wrapText="1"/>
    </xf>
    <xf borderId="45" fillId="0" fontId="7" numFmtId="0" xfId="0" applyBorder="1" applyFont="1"/>
    <xf borderId="46" fillId="0" fontId="7" numFmtId="0" xfId="0" applyBorder="1" applyFont="1"/>
    <xf borderId="47" fillId="7" fontId="4" numFmtId="0" xfId="0" applyAlignment="1" applyBorder="1" applyFont="1">
      <alignment horizontal="left" vertical="center"/>
    </xf>
    <xf borderId="47" fillId="14" fontId="9" numFmtId="3" xfId="0" applyAlignment="1" applyBorder="1" applyFont="1" applyNumberFormat="1">
      <alignment horizontal="left" vertical="center"/>
    </xf>
    <xf borderId="47" fillId="14" fontId="9" numFmtId="9" xfId="0" applyAlignment="1" applyBorder="1" applyFont="1" applyNumberFormat="1">
      <alignment horizontal="left" vertical="center"/>
    </xf>
    <xf borderId="48" fillId="7" fontId="17" numFmtId="2" xfId="0" applyAlignment="1" applyBorder="1" applyFont="1" applyNumberFormat="1">
      <alignment horizontal="left" shrinkToFit="0" vertical="center" wrapText="1"/>
    </xf>
    <xf borderId="1" fillId="14" fontId="17" numFmtId="0" xfId="0" applyAlignment="1" applyBorder="1" applyFont="1">
      <alignment horizontal="left" shrinkToFit="0" vertical="center" wrapText="1"/>
    </xf>
    <xf borderId="20" fillId="15" fontId="12" numFmtId="0" xfId="0" applyAlignment="1" applyBorder="1" applyFill="1" applyFont="1">
      <alignment horizontal="center" textRotation="90" vertical="center"/>
    </xf>
    <xf borderId="20" fillId="13" fontId="18" numFmtId="0" xfId="0" applyAlignment="1" applyBorder="1" applyFont="1">
      <alignment horizontal="center" shrinkToFit="0" vertical="center" wrapText="1"/>
    </xf>
    <xf borderId="25" fillId="13" fontId="19" numFmtId="0" xfId="0" applyAlignment="1" applyBorder="1" applyFont="1">
      <alignment horizontal="center" shrinkToFit="0" vertical="center" wrapText="1"/>
    </xf>
    <xf borderId="20" fillId="13" fontId="19" numFmtId="0" xfId="0" applyAlignment="1" applyBorder="1" applyFont="1">
      <alignment horizontal="center" shrinkToFit="0" vertical="center" wrapText="1"/>
    </xf>
    <xf borderId="49" fillId="13" fontId="18" numFmtId="0" xfId="0" applyAlignment="1" applyBorder="1" applyFont="1">
      <alignment horizontal="left" shrinkToFit="0" vertical="center" wrapText="1"/>
    </xf>
    <xf borderId="32" fillId="2" fontId="4" numFmtId="3" xfId="0" applyAlignment="1" applyBorder="1" applyFont="1" applyNumberFormat="1">
      <alignment horizontal="left" vertical="center"/>
    </xf>
    <xf borderId="7" fillId="11" fontId="14" numFmtId="4" xfId="0" applyAlignment="1" applyBorder="1" applyFont="1" applyNumberFormat="1">
      <alignment horizontal="center" shrinkToFit="0" vertical="center" wrapText="1"/>
    </xf>
    <xf borderId="50" fillId="11" fontId="9" numFmtId="3" xfId="0" applyAlignment="1" applyBorder="1" applyFont="1" applyNumberFormat="1">
      <alignment horizontal="left" vertical="center"/>
    </xf>
    <xf borderId="51" fillId="13" fontId="18" numFmtId="0" xfId="0" applyAlignment="1" applyBorder="1" applyFont="1">
      <alignment horizontal="left" shrinkToFit="0" vertical="center" wrapText="1"/>
    </xf>
    <xf borderId="33" fillId="11" fontId="14" numFmtId="4" xfId="0" applyAlignment="1" applyBorder="1" applyFont="1" applyNumberFormat="1">
      <alignment horizontal="center" shrinkToFit="0" vertical="center" wrapText="1"/>
    </xf>
    <xf borderId="35" fillId="2" fontId="4" numFmtId="3" xfId="0" applyAlignment="1" applyBorder="1" applyFont="1" applyNumberFormat="1">
      <alignment horizontal="left" vertical="center"/>
    </xf>
    <xf borderId="52" fillId="13" fontId="18" numFmtId="0" xfId="0" applyAlignment="1" applyBorder="1" applyFont="1">
      <alignment horizontal="left" shrinkToFit="0" vertical="center" wrapText="1"/>
    </xf>
    <xf borderId="35" fillId="2" fontId="4" numFmtId="10" xfId="0" applyAlignment="1" applyBorder="1" applyFont="1" applyNumberFormat="1">
      <alignment horizontal="left" vertical="center"/>
    </xf>
    <xf borderId="53" fillId="0" fontId="7" numFmtId="0" xfId="0" applyBorder="1" applyFont="1"/>
    <xf borderId="7" fillId="13" fontId="18" numFmtId="0" xfId="0" applyAlignment="1" applyBorder="1" applyFont="1">
      <alignment horizontal="center" shrinkToFit="0" vertical="center" wrapText="1"/>
    </xf>
    <xf borderId="54" fillId="13" fontId="18" numFmtId="0" xfId="0" applyAlignment="1" applyBorder="1" applyFont="1">
      <alignment horizontal="center" shrinkToFit="0" vertical="center" wrapText="1"/>
    </xf>
    <xf borderId="54" fillId="13" fontId="18" numFmtId="0" xfId="0" applyAlignment="1" applyBorder="1" applyFont="1">
      <alignment horizontal="left" shrinkToFit="0" vertical="center" wrapText="1"/>
    </xf>
    <xf borderId="38" fillId="2" fontId="9" numFmtId="165" xfId="0" applyAlignment="1" applyBorder="1" applyFont="1" applyNumberFormat="1">
      <alignment horizontal="left" vertical="center"/>
    </xf>
    <xf borderId="55" fillId="0" fontId="16" numFmtId="0" xfId="0" applyBorder="1" applyFont="1"/>
    <xf borderId="44" fillId="16" fontId="20" numFmtId="0" xfId="0" applyAlignment="1" applyBorder="1" applyFill="1" applyFont="1">
      <alignment horizontal="left" shrinkToFit="0" vertical="center" wrapText="1"/>
    </xf>
    <xf borderId="1" fillId="16" fontId="16" numFmtId="0" xfId="0" applyBorder="1" applyFont="1"/>
    <xf borderId="19" fillId="0" fontId="9" numFmtId="3" xfId="0" applyAlignment="1" applyBorder="1" applyFont="1" applyNumberFormat="1">
      <alignment horizontal="left" vertical="center"/>
    </xf>
    <xf borderId="56" fillId="0" fontId="9" numFmtId="9" xfId="0" applyAlignment="1" applyBorder="1" applyFont="1" applyNumberFormat="1">
      <alignment horizontal="left" vertical="center"/>
    </xf>
    <xf borderId="57" fillId="16" fontId="20" numFmtId="2" xfId="0" applyAlignment="1" applyBorder="1" applyFont="1" applyNumberFormat="1">
      <alignment horizontal="left" shrinkToFit="0" vertical="center" wrapText="1"/>
    </xf>
    <xf borderId="58" fillId="14" fontId="20" numFmtId="2" xfId="0" applyAlignment="1" applyBorder="1" applyFont="1" applyNumberFormat="1">
      <alignment horizontal="left" shrinkToFit="0" vertical="center" wrapText="1"/>
    </xf>
    <xf borderId="1" fillId="14" fontId="20" numFmtId="2" xfId="0" applyAlignment="1" applyBorder="1" applyFont="1" applyNumberFormat="1">
      <alignment horizontal="left" shrinkToFit="0" vertical="center" wrapText="1"/>
    </xf>
    <xf borderId="20" fillId="17" fontId="12" numFmtId="0" xfId="0" applyAlignment="1" applyBorder="1" applyFill="1" applyFont="1">
      <alignment horizontal="center" textRotation="90" vertical="center"/>
    </xf>
    <xf borderId="20" fillId="13" fontId="21" numFmtId="0" xfId="0" applyAlignment="1" applyBorder="1" applyFont="1">
      <alignment horizontal="center" readingOrder="0" shrinkToFit="0" vertical="center" wrapText="1"/>
    </xf>
    <xf borderId="7" fillId="13" fontId="21" numFmtId="0" xfId="0" applyAlignment="1" applyBorder="1" applyFont="1">
      <alignment shrinkToFit="0" vertical="center" wrapText="1"/>
    </xf>
    <xf borderId="59" fillId="2" fontId="4" numFmtId="10" xfId="0" applyAlignment="1" applyBorder="1" applyFont="1" applyNumberFormat="1">
      <alignment horizontal="left" vertical="center"/>
    </xf>
    <xf borderId="19" fillId="11" fontId="14" numFmtId="4" xfId="0" applyAlignment="1" applyBorder="1" applyFont="1" applyNumberFormat="1">
      <alignment horizontal="center" shrinkToFit="0" vertical="center" wrapText="1"/>
    </xf>
    <xf borderId="19" fillId="11" fontId="14" numFmtId="9" xfId="0" applyAlignment="1" applyBorder="1" applyFont="1" applyNumberFormat="1">
      <alignment horizontal="center" shrinkToFit="0" vertical="center" wrapText="1"/>
    </xf>
    <xf borderId="60" fillId="0" fontId="9" numFmtId="4" xfId="0" applyAlignment="1" applyBorder="1" applyFont="1" applyNumberFormat="1">
      <alignment horizontal="left" vertical="center"/>
    </xf>
    <xf borderId="61" fillId="0" fontId="4" numFmtId="4" xfId="0" applyAlignment="1" applyBorder="1" applyFont="1" applyNumberFormat="1">
      <alignment horizontal="right" vertical="center"/>
    </xf>
    <xf borderId="19" fillId="0" fontId="9" numFmtId="4" xfId="0" applyAlignment="1" applyBorder="1" applyFont="1" applyNumberFormat="1">
      <alignment horizontal="left" vertical="center"/>
    </xf>
    <xf borderId="62" fillId="0" fontId="7" numFmtId="0" xfId="0" applyBorder="1" applyFont="1"/>
    <xf borderId="63" fillId="13" fontId="21" numFmtId="0" xfId="0" applyAlignment="1" applyBorder="1" applyFont="1">
      <alignment horizontal="center" readingOrder="0" shrinkToFit="0" vertical="center" wrapText="1"/>
    </xf>
    <xf borderId="64" fillId="0" fontId="9" numFmtId="4" xfId="0" applyAlignment="1" applyBorder="1" applyFont="1" applyNumberFormat="1">
      <alignment horizontal="left" vertical="center"/>
    </xf>
    <xf borderId="44" fillId="18" fontId="22" numFmtId="0" xfId="0" applyAlignment="1" applyBorder="1" applyFill="1" applyFont="1">
      <alignment horizontal="left" shrinkToFit="0" vertical="center" wrapText="1"/>
    </xf>
    <xf borderId="47" fillId="18" fontId="4" numFmtId="0" xfId="0" applyAlignment="1" applyBorder="1" applyFont="1">
      <alignment horizontal="left" vertical="center"/>
    </xf>
    <xf borderId="41" fillId="19" fontId="9" numFmtId="166" xfId="0" applyAlignment="1" applyBorder="1" applyFill="1" applyFont="1" applyNumberFormat="1">
      <alignment horizontal="left" vertical="center"/>
    </xf>
    <xf borderId="41" fillId="19" fontId="9" numFmtId="9" xfId="0" applyAlignment="1" applyBorder="1" applyFont="1" applyNumberFormat="1">
      <alignment horizontal="left" vertical="center"/>
    </xf>
    <xf borderId="47" fillId="18" fontId="22" numFmtId="4" xfId="0" applyAlignment="1" applyBorder="1" applyFont="1" applyNumberFormat="1">
      <alignment horizontal="left" shrinkToFit="0" vertical="center" wrapText="1"/>
    </xf>
    <xf borderId="58" fillId="14" fontId="22" numFmtId="0" xfId="0" applyAlignment="1" applyBorder="1" applyFont="1">
      <alignment horizontal="left" shrinkToFit="0" vertical="center" wrapText="1"/>
    </xf>
    <xf borderId="1" fillId="14" fontId="22" numFmtId="0" xfId="0" applyAlignment="1" applyBorder="1" applyFont="1">
      <alignment horizontal="left" shrinkToFit="0" vertical="center" wrapText="1"/>
    </xf>
    <xf borderId="21" fillId="20" fontId="12" numFmtId="0" xfId="0" applyAlignment="1" applyBorder="1" applyFill="1" applyFont="1">
      <alignment horizontal="center" textRotation="90" vertical="center"/>
    </xf>
    <xf borderId="65" fillId="13" fontId="23" numFmtId="0" xfId="0" applyAlignment="1" applyBorder="1" applyFont="1">
      <alignment shrinkToFit="0" vertical="center" wrapText="1"/>
    </xf>
    <xf borderId="7" fillId="13" fontId="23" numFmtId="0" xfId="0" applyAlignment="1" applyBorder="1" applyFont="1">
      <alignment shrinkToFit="0" vertical="center" wrapText="1"/>
    </xf>
    <xf borderId="66" fillId="2" fontId="4" numFmtId="165" xfId="0" applyAlignment="1" applyBorder="1" applyFont="1" applyNumberFormat="1">
      <alignment horizontal="left" vertical="center"/>
    </xf>
    <xf borderId="19" fillId="2" fontId="9" numFmtId="4" xfId="0" applyAlignment="1" applyBorder="1" applyFont="1" applyNumberFormat="1">
      <alignment horizontal="left" vertical="center"/>
    </xf>
    <xf borderId="19" fillId="2" fontId="9" numFmtId="9" xfId="0" applyAlignment="1" applyBorder="1" applyFont="1" applyNumberFormat="1">
      <alignment horizontal="left" vertical="center"/>
    </xf>
    <xf borderId="67" fillId="2" fontId="9" numFmtId="4" xfId="0" applyAlignment="1" applyBorder="1" applyFont="1" applyNumberFormat="1">
      <alignment horizontal="left" vertical="center"/>
    </xf>
    <xf borderId="0" fillId="0" fontId="0" numFmtId="0" xfId="0" applyFont="1"/>
    <xf borderId="68" fillId="0" fontId="7" numFmtId="0" xfId="0" applyBorder="1" applyFont="1"/>
    <xf borderId="69" fillId="13" fontId="23" numFmtId="0" xfId="0" applyAlignment="1" applyBorder="1" applyFont="1">
      <alignment horizontal="center" shrinkToFit="0" vertical="center" wrapText="1"/>
    </xf>
    <xf borderId="7" fillId="13" fontId="24" numFmtId="0" xfId="0" applyAlignment="1" applyBorder="1" applyFont="1">
      <alignment readingOrder="0" shrinkToFit="0" vertical="center" wrapText="1"/>
    </xf>
    <xf borderId="1" fillId="2" fontId="1" numFmtId="0" xfId="0" applyAlignment="1" applyBorder="1" applyFont="1">
      <alignment vertical="center"/>
    </xf>
    <xf borderId="70" fillId="0" fontId="16" numFmtId="0" xfId="0" applyBorder="1" applyFont="1"/>
    <xf borderId="29" fillId="0" fontId="16" numFmtId="0" xfId="0" applyBorder="1" applyFont="1"/>
    <xf borderId="59" fillId="2" fontId="4" numFmtId="4" xfId="0" applyAlignment="1" applyBorder="1" applyFont="1" applyNumberFormat="1">
      <alignment horizontal="right" vertical="center"/>
    </xf>
    <xf borderId="19" fillId="2" fontId="9" numFmtId="3" xfId="0" applyAlignment="1" applyBorder="1" applyFont="1" applyNumberFormat="1">
      <alignment horizontal="left" vertical="center"/>
    </xf>
    <xf borderId="60" fillId="0" fontId="16" numFmtId="0" xfId="0" applyBorder="1" applyFont="1"/>
    <xf borderId="35" fillId="2" fontId="4" numFmtId="2" xfId="0" applyAlignment="1" applyBorder="1" applyFont="1" applyNumberFormat="1">
      <alignment horizontal="right" vertical="center"/>
    </xf>
    <xf borderId="71" fillId="2" fontId="9" numFmtId="4" xfId="0" applyAlignment="1" applyBorder="1" applyFont="1" applyNumberFormat="1">
      <alignment horizontal="left" vertical="center"/>
    </xf>
    <xf borderId="72" fillId="5" fontId="25" numFmtId="0" xfId="0" applyAlignment="1" applyBorder="1" applyFont="1">
      <alignment horizontal="left" shrinkToFit="0" vertical="center" wrapText="1"/>
    </xf>
    <xf borderId="73" fillId="0" fontId="7" numFmtId="0" xfId="0" applyBorder="1" applyFont="1"/>
    <xf borderId="74" fillId="0" fontId="7" numFmtId="0" xfId="0" applyBorder="1" applyFont="1"/>
    <xf borderId="47" fillId="5" fontId="4" numFmtId="0" xfId="0" applyAlignment="1" applyBorder="1" applyFont="1">
      <alignment horizontal="left" vertical="center"/>
    </xf>
    <xf borderId="54" fillId="14" fontId="14" numFmtId="4" xfId="0" applyAlignment="1" applyBorder="1" applyFont="1" applyNumberFormat="1">
      <alignment horizontal="center" shrinkToFit="0" vertical="center" wrapText="1"/>
    </xf>
    <xf borderId="54" fillId="14" fontId="14" numFmtId="9" xfId="0" applyAlignment="1" applyBorder="1" applyFont="1" applyNumberFormat="1">
      <alignment horizontal="center" shrinkToFit="0" vertical="center" wrapText="1"/>
    </xf>
    <xf borderId="54" fillId="5" fontId="25" numFmtId="4" xfId="0" applyAlignment="1" applyBorder="1" applyFont="1" applyNumberFormat="1">
      <alignment horizontal="left" shrinkToFit="0" vertical="center" wrapText="1"/>
    </xf>
    <xf borderId="58" fillId="14" fontId="25" numFmtId="0" xfId="0" applyAlignment="1" applyBorder="1" applyFont="1">
      <alignment horizontal="left" shrinkToFit="0" vertical="center" wrapText="1"/>
    </xf>
    <xf borderId="1" fillId="14" fontId="25" numFmtId="0" xfId="0" applyAlignment="1" applyBorder="1" applyFont="1">
      <alignment horizontal="left" shrinkToFit="0" vertical="center" wrapText="1"/>
    </xf>
    <xf borderId="21" fillId="21" fontId="12" numFmtId="0" xfId="0" applyAlignment="1" applyBorder="1" applyFill="1" applyFont="1">
      <alignment horizontal="center" textRotation="90" vertical="center"/>
    </xf>
    <xf borderId="75" fillId="13" fontId="26" numFmtId="0" xfId="0" applyAlignment="1" applyBorder="1" applyFont="1">
      <alignment shrinkToFit="0" vertical="center" wrapText="1"/>
    </xf>
    <xf borderId="76" fillId="11" fontId="12" numFmtId="164" xfId="0" applyAlignment="1" applyBorder="1" applyFont="1" applyNumberFormat="1">
      <alignment horizontal="center" shrinkToFit="0" vertical="center" wrapText="1"/>
    </xf>
    <xf borderId="54" fillId="11" fontId="14" numFmtId="164" xfId="0" applyAlignment="1" applyBorder="1" applyFont="1" applyNumberFormat="1">
      <alignment horizontal="center" shrinkToFit="0" vertical="center" wrapText="1"/>
    </xf>
    <xf borderId="77" fillId="0" fontId="7" numFmtId="0" xfId="0" applyBorder="1" applyFont="1"/>
    <xf borderId="54" fillId="11" fontId="14" numFmtId="4" xfId="0" applyAlignment="1" applyBorder="1" applyFont="1" applyNumberFormat="1">
      <alignment horizontal="center" shrinkToFit="0" vertical="center" wrapText="1"/>
    </xf>
    <xf borderId="54" fillId="11" fontId="14" numFmtId="9" xfId="0" applyAlignment="1" applyBorder="1" applyFont="1" applyNumberFormat="1">
      <alignment horizontal="center" shrinkToFit="0" vertical="center" wrapText="1"/>
    </xf>
    <xf borderId="7" fillId="11" fontId="14" numFmtId="49" xfId="0" applyAlignment="1" applyBorder="1" applyFont="1" applyNumberFormat="1">
      <alignment horizontal="center" shrinkToFit="0" vertical="center" wrapText="1"/>
    </xf>
    <xf borderId="56" fillId="22" fontId="27" numFmtId="0" xfId="0" applyAlignment="1" applyBorder="1" applyFill="1" applyFont="1">
      <alignment shrinkToFit="0" vertical="center" wrapText="1"/>
    </xf>
    <xf borderId="78" fillId="0" fontId="7" numFmtId="0" xfId="0" applyBorder="1" applyFont="1"/>
    <xf borderId="79" fillId="0" fontId="7" numFmtId="0" xfId="0" applyBorder="1" applyFont="1"/>
    <xf borderId="19" fillId="22" fontId="27" numFmtId="2" xfId="0" applyAlignment="1" applyBorder="1" applyFont="1" applyNumberFormat="1">
      <alignment horizontal="left" shrinkToFit="0" vertical="center" wrapText="1"/>
    </xf>
    <xf borderId="44" fillId="10" fontId="13" numFmtId="0" xfId="0" applyAlignment="1" applyBorder="1" applyFont="1">
      <alignment horizontal="center" shrinkToFit="0" vertical="center" wrapText="1"/>
    </xf>
    <xf borderId="47" fillId="2" fontId="28" numFmtId="0" xfId="0" applyAlignment="1" applyBorder="1" applyFont="1">
      <alignment horizontal="center" vertical="center"/>
    </xf>
    <xf borderId="8" fillId="0" fontId="5" numFmtId="166" xfId="0" applyAlignment="1" applyBorder="1" applyFont="1" applyNumberFormat="1">
      <alignment horizontal="center" vertical="center"/>
    </xf>
    <xf borderId="0" fillId="0" fontId="29" numFmtId="0" xfId="0" applyAlignment="1" applyFont="1">
      <alignment vertical="center"/>
    </xf>
    <xf borderId="0" fillId="0" fontId="30" numFmtId="0" xfId="0" applyAlignment="1" applyFont="1">
      <alignment vertical="center"/>
    </xf>
    <xf borderId="1" fillId="13" fontId="31" numFmtId="0" xfId="0" applyAlignment="1" applyBorder="1" applyFont="1">
      <alignment horizontal="left"/>
    </xf>
    <xf borderId="1" fillId="14" fontId="1" numFmtId="0" xfId="0" applyAlignment="1" applyBorder="1" applyFont="1">
      <alignment vertical="center"/>
    </xf>
    <xf borderId="1" fillId="14" fontId="13" numFmtId="0" xfId="0" applyAlignment="1" applyBorder="1" applyFont="1">
      <alignment horizontal="center" vertical="center"/>
    </xf>
    <xf borderId="80" fillId="14" fontId="13" numFmtId="0" xfId="0" applyAlignment="1" applyBorder="1" applyFont="1">
      <alignment horizontal="center" vertical="center"/>
    </xf>
    <xf borderId="81" fillId="0" fontId="7" numFmtId="0" xfId="0" applyBorder="1" applyFont="1"/>
    <xf borderId="80" fillId="4" fontId="32" numFmtId="0" xfId="0" applyAlignment="1" applyBorder="1" applyFont="1">
      <alignment horizontal="left"/>
    </xf>
    <xf borderId="82" fillId="0" fontId="7" numFmtId="0" xfId="0" applyBorder="1" applyFont="1"/>
    <xf borderId="0" fillId="0" fontId="33" numFmtId="0" xfId="0" applyAlignment="1" applyFont="1">
      <alignment horizontal="center"/>
    </xf>
    <xf borderId="0" fillId="0" fontId="34" numFmtId="0" xfId="0" applyAlignment="1" applyFont="1">
      <alignment horizontal="center"/>
    </xf>
    <xf borderId="1" fillId="2" fontId="9" numFmtId="0" xfId="0" applyBorder="1" applyFont="1"/>
    <xf borderId="0" fillId="0" fontId="35" numFmtId="0" xfId="0" applyAlignment="1" applyFont="1">
      <alignment horizontal="center"/>
    </xf>
    <xf borderId="0" fillId="0" fontId="36" numFmtId="0" xfId="0" applyAlignment="1" applyFont="1">
      <alignment horizontal="left"/>
    </xf>
    <xf borderId="0" fillId="0" fontId="37" numFmtId="0" xfId="0" applyAlignment="1" applyFont="1">
      <alignment horizontal="left"/>
    </xf>
    <xf borderId="0" fillId="0" fontId="36" numFmtId="0" xfId="0" applyAlignment="1" applyFont="1">
      <alignment horizontal="left" shrinkToFit="0" vertical="top" wrapText="1"/>
    </xf>
    <xf borderId="0" fillId="0" fontId="35" numFmtId="0" xfId="0" applyAlignment="1" applyFont="1">
      <alignment horizontal="left"/>
    </xf>
    <xf borderId="0" fillId="0" fontId="34" numFmtId="0" xfId="0" applyAlignment="1" applyFont="1">
      <alignment horizontal="left"/>
    </xf>
    <xf borderId="0" fillId="0" fontId="38" numFmtId="0" xfId="0" applyAlignment="1" applyFont="1">
      <alignment horizontal="left"/>
    </xf>
    <xf borderId="0" fillId="0" fontId="38" numFmtId="0" xfId="0" applyAlignment="1" applyFont="1">
      <alignment horizontal="center"/>
    </xf>
    <xf borderId="3" fillId="2" fontId="6" numFmtId="0" xfId="0" applyAlignment="1" applyBorder="1" applyFont="1">
      <alignment vertical="center"/>
    </xf>
    <xf borderId="83" fillId="5" fontId="6" numFmtId="0" xfId="0" applyAlignment="1" applyBorder="1" applyFont="1">
      <alignment vertical="center"/>
    </xf>
    <xf borderId="10" fillId="2" fontId="6" numFmtId="0" xfId="0" applyAlignment="1" applyBorder="1" applyFont="1">
      <alignment vertical="center"/>
    </xf>
    <xf borderId="84" fillId="7" fontId="6" numFmtId="0" xfId="0" applyAlignment="1" applyBorder="1" applyFont="1">
      <alignment vertical="center"/>
    </xf>
    <xf borderId="15" fillId="2" fontId="6" numFmtId="0" xfId="0" applyAlignment="1" applyBorder="1" applyFont="1">
      <alignment vertical="center"/>
    </xf>
    <xf borderId="85" fillId="8" fontId="6" numFmtId="0" xfId="0" applyAlignment="1" applyBorder="1" applyFont="1">
      <alignment vertical="center"/>
    </xf>
    <xf borderId="7" fillId="6" fontId="39" numFmtId="0" xfId="0" applyAlignment="1" applyBorder="1" applyFont="1">
      <alignment horizontal="center" shrinkToFit="0" vertical="center" wrapText="1"/>
    </xf>
    <xf borderId="0" fillId="0" fontId="29" numFmtId="0" xfId="0" applyAlignment="1" applyFont="1">
      <alignment horizontal="center" shrinkToFit="0" vertical="center" wrapText="1"/>
    </xf>
    <xf borderId="0" fillId="0" fontId="40" numFmtId="0" xfId="0" applyAlignment="1" applyFont="1">
      <alignment vertical="center"/>
    </xf>
    <xf borderId="86" fillId="2" fontId="9" numFmtId="164" xfId="0" applyAlignment="1" applyBorder="1" applyFont="1" applyNumberFormat="1">
      <alignment horizontal="left" vertical="center"/>
    </xf>
    <xf borderId="87" fillId="2" fontId="9" numFmtId="164" xfId="0" applyAlignment="1" applyBorder="1" applyFont="1" applyNumberFormat="1">
      <alignment horizontal="left" vertical="center"/>
    </xf>
    <xf borderId="88" fillId="2" fontId="9" numFmtId="10" xfId="0" applyAlignment="1" applyBorder="1" applyFont="1" applyNumberFormat="1">
      <alignment horizontal="left" vertical="center"/>
    </xf>
    <xf borderId="8" fillId="7" fontId="9" numFmtId="3" xfId="0" applyAlignment="1" applyBorder="1" applyFont="1" applyNumberFormat="1">
      <alignment horizontal="left" vertical="center"/>
    </xf>
    <xf borderId="89" fillId="2" fontId="9" numFmtId="3" xfId="0" applyAlignment="1" applyBorder="1" applyFont="1" applyNumberFormat="1">
      <alignment horizontal="left" vertical="center"/>
    </xf>
    <xf borderId="87" fillId="2" fontId="9" numFmtId="3" xfId="0" applyAlignment="1" applyBorder="1" applyFont="1" applyNumberFormat="1">
      <alignment horizontal="left" vertical="center"/>
    </xf>
    <xf borderId="87" fillId="2" fontId="9" numFmtId="10" xfId="0" applyAlignment="1" applyBorder="1" applyFont="1" applyNumberFormat="1">
      <alignment horizontal="left" vertical="center"/>
    </xf>
    <xf borderId="35" fillId="2" fontId="4" numFmtId="4" xfId="0" applyAlignment="1" applyBorder="1" applyFont="1" applyNumberFormat="1">
      <alignment horizontal="left" vertical="center"/>
    </xf>
    <xf borderId="87" fillId="2" fontId="9" numFmtId="165" xfId="0" applyAlignment="1" applyBorder="1" applyFont="1" applyNumberFormat="1">
      <alignment horizontal="left" vertical="center"/>
    </xf>
    <xf borderId="51" fillId="2" fontId="18" numFmtId="0" xfId="0" applyAlignment="1" applyBorder="1" applyFont="1">
      <alignment horizontal="left" shrinkToFit="0" vertical="center" wrapText="1"/>
    </xf>
    <xf borderId="35" fillId="2" fontId="4" numFmtId="4" xfId="0" applyAlignment="1" applyBorder="1" applyFont="1" applyNumberFormat="1">
      <alignment horizontal="right" vertical="center"/>
    </xf>
    <xf borderId="87" fillId="0" fontId="9" numFmtId="3" xfId="0" applyAlignment="1" applyBorder="1" applyFont="1" applyNumberFormat="1">
      <alignment horizontal="left" vertical="center"/>
    </xf>
    <xf borderId="52" fillId="2" fontId="18" numFmtId="0" xfId="0" applyAlignment="1" applyBorder="1" applyFont="1">
      <alignment horizontal="left" shrinkToFit="0" vertical="center" wrapText="1"/>
    </xf>
    <xf borderId="41" fillId="2" fontId="18" numFmtId="0" xfId="0" applyAlignment="1" applyBorder="1" applyFont="1">
      <alignment horizontal="left" shrinkToFit="0" vertical="center" wrapText="1"/>
    </xf>
    <xf borderId="38" fillId="2" fontId="4" numFmtId="4" xfId="0" applyAlignment="1" applyBorder="1" applyFont="1" applyNumberFormat="1">
      <alignment horizontal="right" vertical="center"/>
    </xf>
    <xf borderId="8" fillId="16" fontId="9" numFmtId="3" xfId="0" applyAlignment="1" applyBorder="1" applyFont="1" applyNumberFormat="1">
      <alignment horizontal="left" vertical="center"/>
    </xf>
    <xf borderId="20" fillId="17" fontId="41" numFmtId="0" xfId="0" applyAlignment="1" applyBorder="1" applyFont="1">
      <alignment horizontal="center" textRotation="90" vertical="center"/>
    </xf>
    <xf borderId="20" fillId="13" fontId="42" numFmtId="0" xfId="0" applyAlignment="1" applyBorder="1" applyFont="1">
      <alignment horizontal="center" shrinkToFit="0" vertical="center" wrapText="1"/>
    </xf>
    <xf borderId="90" fillId="13" fontId="42" numFmtId="0" xfId="0" applyAlignment="1" applyBorder="1" applyFont="1">
      <alignment horizontal="left" shrinkToFit="0" vertical="center" wrapText="1"/>
    </xf>
    <xf borderId="89" fillId="2" fontId="9" numFmtId="165" xfId="0" applyAlignment="1" applyBorder="1" applyFont="1" applyNumberFormat="1">
      <alignment horizontal="left" vertical="center"/>
    </xf>
    <xf borderId="1" fillId="13" fontId="42" numFmtId="0" xfId="0" applyAlignment="1" applyBorder="1" applyFont="1">
      <alignment horizontal="left" shrinkToFit="0" vertical="center" wrapText="1"/>
    </xf>
    <xf borderId="1" fillId="2" fontId="42" numFmtId="0" xfId="0" applyAlignment="1" applyBorder="1" applyFont="1">
      <alignment horizontal="left" shrinkToFit="0" vertical="center" wrapText="1"/>
    </xf>
    <xf borderId="91" fillId="0" fontId="4" numFmtId="4" xfId="0" applyAlignment="1" applyBorder="1" applyFont="1" applyNumberFormat="1">
      <alignment horizontal="right" vertical="center"/>
    </xf>
    <xf borderId="47" fillId="13" fontId="42" numFmtId="0" xfId="0" applyAlignment="1" applyBorder="1" applyFont="1">
      <alignment horizontal="center" shrinkToFit="0" vertical="center" wrapText="1"/>
    </xf>
    <xf borderId="47" fillId="13" fontId="42" numFmtId="0" xfId="0" applyAlignment="1" applyBorder="1" applyFont="1">
      <alignment horizontal="left" shrinkToFit="0" vertical="center" wrapText="1"/>
    </xf>
    <xf borderId="88" fillId="2" fontId="9" numFmtId="0" xfId="0" applyAlignment="1" applyBorder="1" applyFont="1">
      <alignment horizontal="left" vertical="center"/>
    </xf>
    <xf borderId="72" fillId="18" fontId="42" numFmtId="0" xfId="0" applyAlignment="1" applyBorder="1" applyFont="1">
      <alignment horizontal="left" shrinkToFit="0" vertical="center" wrapText="1"/>
    </xf>
    <xf borderId="8" fillId="18" fontId="9" numFmtId="4" xfId="0" applyAlignment="1" applyBorder="1" applyFont="1" applyNumberFormat="1">
      <alignment horizontal="left" vertical="center"/>
    </xf>
    <xf borderId="21" fillId="20" fontId="41" numFmtId="0" xfId="0" applyAlignment="1" applyBorder="1" applyFont="1">
      <alignment horizontal="center" textRotation="90" vertical="center"/>
    </xf>
    <xf borderId="92" fillId="13" fontId="43" numFmtId="0" xfId="0" applyAlignment="1" applyBorder="1" applyFont="1">
      <alignment horizontal="center" shrinkToFit="0" vertical="center" wrapText="1"/>
    </xf>
    <xf borderId="93" fillId="13" fontId="43" numFmtId="0" xfId="0" applyAlignment="1" applyBorder="1" applyFont="1">
      <alignment horizontal="left" shrinkToFit="0" vertical="center" wrapText="1"/>
    </xf>
    <xf borderId="94" fillId="0" fontId="7" numFmtId="0" xfId="0" applyBorder="1" applyFont="1"/>
    <xf borderId="95" fillId="13" fontId="43" numFmtId="0" xfId="0" applyAlignment="1" applyBorder="1" applyFont="1">
      <alignment horizontal="left" shrinkToFit="0" vertical="center" wrapText="1"/>
    </xf>
    <xf borderId="59" fillId="2" fontId="4" numFmtId="165" xfId="0" applyAlignment="1" applyBorder="1" applyFont="1" applyNumberFormat="1">
      <alignment horizontal="left" vertical="center"/>
    </xf>
    <xf borderId="96" fillId="2" fontId="43" numFmtId="0" xfId="0" applyAlignment="1" applyBorder="1" applyFont="1">
      <alignment horizontal="left" shrinkToFit="0" vertical="center" wrapText="1"/>
    </xf>
    <xf borderId="1" fillId="2" fontId="29" numFmtId="0" xfId="0" applyAlignment="1" applyBorder="1" applyFont="1">
      <alignment vertical="center"/>
    </xf>
    <xf borderId="97" fillId="0" fontId="7" numFmtId="0" xfId="0" applyBorder="1" applyFont="1"/>
    <xf borderId="98" fillId="2" fontId="43" numFmtId="0" xfId="0" applyAlignment="1" applyBorder="1" applyFont="1">
      <alignment horizontal="left" shrinkToFit="0" vertical="center" wrapText="1"/>
    </xf>
    <xf borderId="99" fillId="2" fontId="43" numFmtId="0" xfId="0" applyAlignment="1" applyBorder="1" applyFont="1">
      <alignment horizontal="center" shrinkToFit="0" vertical="center" wrapText="1"/>
    </xf>
    <xf borderId="33" fillId="2" fontId="9" numFmtId="0" xfId="0" applyAlignment="1" applyBorder="1" applyFont="1">
      <alignment horizontal="left" vertical="center"/>
    </xf>
    <xf borderId="35" fillId="2" fontId="4" numFmtId="0" xfId="0" applyAlignment="1" applyBorder="1" applyFont="1">
      <alignment horizontal="right" vertical="center"/>
    </xf>
    <xf borderId="35" fillId="2" fontId="4" numFmtId="0" xfId="0" applyAlignment="1" applyBorder="1" applyFont="1">
      <alignment horizontal="left" vertical="center"/>
    </xf>
    <xf borderId="87" fillId="2" fontId="9" numFmtId="0" xfId="0" applyAlignment="1" applyBorder="1" applyFont="1">
      <alignment horizontal="left" vertical="center"/>
    </xf>
    <xf borderId="44" fillId="5" fontId="43" numFmtId="0" xfId="0" applyAlignment="1" applyBorder="1" applyFont="1">
      <alignment horizontal="left" shrinkToFit="0" vertical="center" wrapText="1"/>
    </xf>
    <xf borderId="8" fillId="5" fontId="9" numFmtId="4" xfId="0" applyAlignment="1" applyBorder="1" applyFont="1" applyNumberFormat="1">
      <alignment horizontal="left" vertical="center"/>
    </xf>
    <xf borderId="44" fillId="10" fontId="41" numFmtId="0" xfId="0" applyAlignment="1" applyBorder="1" applyFont="1">
      <alignment horizontal="center" shrinkToFit="0" vertical="center" wrapText="1"/>
    </xf>
    <xf borderId="47" fillId="11" fontId="12" numFmtId="164" xfId="0" applyAlignment="1" applyBorder="1" applyFont="1" applyNumberFormat="1">
      <alignment horizontal="center" shrinkToFit="0" vertical="center" wrapText="1"/>
    </xf>
    <xf borderId="7" fillId="11" fontId="44" numFmtId="164" xfId="0" applyAlignment="1" applyBorder="1" applyFont="1" applyNumberFormat="1">
      <alignment horizontal="center" shrinkToFit="0" vertical="center" wrapText="1"/>
    </xf>
    <xf borderId="8" fillId="4" fontId="44" numFmtId="166" xfId="0" applyAlignment="1" applyBorder="1" applyFont="1" applyNumberFormat="1">
      <alignment horizontal="center" vertical="center"/>
    </xf>
    <xf borderId="0" fillId="0" fontId="1" numFmtId="0" xfId="0" applyAlignment="1" applyFont="1">
      <alignment horizontal="left" shrinkToFit="0" vertical="center" wrapText="1"/>
    </xf>
    <xf borderId="0" fillId="0" fontId="28" numFmtId="0" xfId="0" applyAlignment="1" applyFont="1">
      <alignment horizontal="center" vertical="center"/>
    </xf>
    <xf borderId="0" fillId="0" fontId="45" numFmtId="0" xfId="0" applyAlignment="1" applyFont="1">
      <alignment horizontal="center" vertical="center"/>
    </xf>
    <xf borderId="0" fillId="0" fontId="46" numFmtId="0" xfId="0" applyAlignment="1" applyFont="1">
      <alignment vertical="center"/>
    </xf>
    <xf borderId="0" fillId="0" fontId="47" numFmtId="0" xfId="0" applyFont="1"/>
    <xf borderId="0" fillId="0" fontId="48" numFmtId="0" xfId="0" applyFont="1"/>
    <xf borderId="0" fillId="0" fontId="46" numFmtId="0" xfId="0" applyAlignment="1" applyFont="1">
      <alignment horizontal="left" vertical="center"/>
    </xf>
    <xf borderId="0" fillId="0" fontId="49" numFmtId="0" xfId="0" applyAlignment="1" applyFont="1">
      <alignment vertical="center"/>
    </xf>
    <xf borderId="100" fillId="12" fontId="13" numFmtId="0" xfId="0" applyAlignment="1" applyBorder="1" applyFont="1">
      <alignment horizontal="center" vertical="center"/>
    </xf>
    <xf borderId="101" fillId="12" fontId="13" numFmtId="0" xfId="0" applyAlignment="1" applyBorder="1" applyFont="1">
      <alignment horizontal="center" vertical="center"/>
    </xf>
    <xf borderId="102" fillId="12" fontId="13" numFmtId="0" xfId="0" applyAlignment="1" applyBorder="1" applyFont="1">
      <alignment horizontal="center" shrinkToFit="0" vertical="center" wrapText="1"/>
    </xf>
    <xf borderId="103" fillId="2" fontId="30" numFmtId="0" xfId="0" applyAlignment="1" applyBorder="1" applyFont="1">
      <alignment shrinkToFit="0" vertical="center" wrapText="1"/>
    </xf>
    <xf borderId="104" fillId="2" fontId="28" numFmtId="0" xfId="0" applyAlignment="1" applyBorder="1" applyFont="1">
      <alignment horizontal="center" vertical="center"/>
    </xf>
    <xf borderId="105" fillId="0" fontId="7" numFmtId="0" xfId="0" applyBorder="1" applyFont="1"/>
    <xf borderId="106" fillId="2" fontId="30" numFmtId="0" xfId="0" applyAlignment="1" applyBorder="1" applyFont="1">
      <alignment shrinkToFit="0" vertical="center" wrapText="1"/>
    </xf>
    <xf borderId="107" fillId="2" fontId="28" numFmtId="0" xfId="0" applyAlignment="1" applyBorder="1" applyFont="1">
      <alignment horizontal="center" vertical="center"/>
    </xf>
    <xf borderId="108" fillId="0" fontId="7" numFmtId="0" xfId="0" applyBorder="1" applyFont="1"/>
    <xf borderId="109" fillId="2" fontId="30" numFmtId="0" xfId="0" applyAlignment="1" applyBorder="1" applyFont="1">
      <alignment shrinkToFit="0" vertical="center" wrapText="1"/>
    </xf>
    <xf borderId="110" fillId="2" fontId="28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111" fillId="15" fontId="13" numFmtId="0" xfId="0" applyAlignment="1" applyBorder="1" applyFont="1">
      <alignment horizontal="center" vertical="center"/>
    </xf>
    <xf borderId="112" fillId="15" fontId="13" numFmtId="0" xfId="0" applyAlignment="1" applyBorder="1" applyFont="1">
      <alignment horizontal="center" shrinkToFit="0" vertical="center" wrapText="1"/>
    </xf>
    <xf borderId="113" fillId="2" fontId="30" numFmtId="0" xfId="0" applyAlignment="1" applyBorder="1" applyFont="1">
      <alignment shrinkToFit="0" vertical="center" wrapText="1"/>
    </xf>
    <xf borderId="114" fillId="2" fontId="28" numFmtId="0" xfId="0" applyAlignment="1" applyBorder="1" applyFont="1">
      <alignment horizontal="center" vertical="center"/>
    </xf>
    <xf borderId="115" fillId="0" fontId="7" numFmtId="0" xfId="0" applyBorder="1" applyFont="1"/>
    <xf borderId="113" fillId="2" fontId="28" numFmtId="0" xfId="0" applyAlignment="1" applyBorder="1" applyFont="1">
      <alignment horizontal="center" vertical="center"/>
    </xf>
    <xf borderId="116" fillId="0" fontId="7" numFmtId="0" xfId="0" applyBorder="1" applyFont="1"/>
    <xf borderId="117" fillId="2" fontId="30" numFmtId="0" xfId="0" applyAlignment="1" applyBorder="1" applyFont="1">
      <alignment shrinkToFit="0" vertical="center" wrapText="1"/>
    </xf>
    <xf borderId="117" fillId="2" fontId="28" numFmtId="0" xfId="0" applyAlignment="1" applyBorder="1" applyFont="1">
      <alignment horizontal="center" vertical="center"/>
    </xf>
    <xf borderId="57" fillId="10" fontId="13" numFmtId="0" xfId="0" applyAlignment="1" applyBorder="1" applyFont="1">
      <alignment horizontal="center" vertical="center"/>
    </xf>
    <xf borderId="118" fillId="10" fontId="13" numFmtId="0" xfId="0" applyAlignment="1" applyBorder="1" applyFont="1">
      <alignment horizontal="center" vertical="center"/>
    </xf>
    <xf borderId="112" fillId="10" fontId="50" numFmtId="0" xfId="0" applyAlignment="1" applyBorder="1" applyFont="1">
      <alignment horizontal="center" shrinkToFit="0" vertical="center" wrapText="1"/>
    </xf>
    <xf borderId="119" fillId="0" fontId="46" numFmtId="0" xfId="0" applyAlignment="1" applyBorder="1" applyFont="1">
      <alignment shrinkToFit="0" vertical="center" wrapText="1"/>
    </xf>
    <xf borderId="120" fillId="0" fontId="51" numFmtId="0" xfId="0" applyAlignment="1" applyBorder="1" applyFont="1">
      <alignment horizontal="center" vertical="center"/>
    </xf>
    <xf borderId="121" fillId="0" fontId="46" numFmtId="0" xfId="0" applyAlignment="1" applyBorder="1" applyFont="1">
      <alignment shrinkToFit="0" vertical="center" wrapText="1"/>
    </xf>
    <xf borderId="122" fillId="0" fontId="51" numFmtId="0" xfId="0" applyAlignment="1" applyBorder="1" applyFont="1">
      <alignment horizontal="center" vertical="center"/>
    </xf>
    <xf borderId="123" fillId="0" fontId="46" numFmtId="0" xfId="0" applyAlignment="1" applyBorder="1" applyFont="1">
      <alignment shrinkToFit="0" vertical="center" wrapText="1"/>
    </xf>
    <xf borderId="124" fillId="0" fontId="51" numFmtId="0" xfId="0" applyAlignment="1" applyBorder="1" applyFont="1">
      <alignment horizontal="center" vertical="center"/>
    </xf>
  </cellXfs>
  <cellStyles count="1">
    <cellStyle xfId="0" name="Normal" builtinId="0"/>
  </cellStyles>
  <dxfs count="4">
    <dxf>
      <font/>
      <fill>
        <patternFill patternType="solid">
          <fgColor rgb="FFCCCCCC"/>
          <bgColor rgb="FFCCCCCC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CFE2F3"/>
          <bgColor rgb="FFCFE2F3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</dxfs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google.com/spreadsheets/d/1CB9wkTzit87FktYbT9vXaiImYIDlwVfS/edit" TargetMode="External"/><Relationship Id="rId2" Type="http://schemas.openxmlformats.org/officeDocument/2006/relationships/hyperlink" Target="https://drive.google.com/file/d/1vRzvsTxsriKQzkjmbwM3pbj5kEnaOHHI/view?ts=5e5673a3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F4E78"/>
    <outlinePr summaryBelow="0" summaryRight="0"/>
    <pageSetUpPr/>
  </sheetPr>
  <sheetViews>
    <sheetView showGridLines="0" workbookViewId="0">
      <pane xSplit="6.0" topLeftCell="G1" activePane="topRight" state="frozen"/>
      <selection activeCell="H2" sqref="H2" pane="topRight"/>
    </sheetView>
  </sheetViews>
  <sheetFormatPr customHeight="1" defaultColWidth="14.43" defaultRowHeight="15.0"/>
  <cols>
    <col customWidth="1" min="1" max="1" width="2.29"/>
    <col customWidth="1" min="2" max="2" width="17.57"/>
    <col customWidth="1" min="3" max="3" width="44.71"/>
    <col customWidth="1" min="4" max="5" width="15.86"/>
    <col customWidth="1" min="6" max="6" width="42.0"/>
    <col customWidth="1" hidden="1" min="7" max="7" width="47.0"/>
    <col customWidth="1" min="8" max="10" width="34.29"/>
    <col customWidth="1" min="11" max="11" width="38.86"/>
    <col customWidth="1" min="12" max="28" width="14.29"/>
  </cols>
  <sheetData>
    <row r="1" ht="21.0" customHeight="1">
      <c r="A1" s="1"/>
      <c r="B1" s="2"/>
      <c r="C1" s="3"/>
      <c r="D1" s="3"/>
      <c r="E1" s="3"/>
      <c r="F1" s="3"/>
      <c r="G1" s="4"/>
    </row>
    <row r="2" ht="21.0" customHeight="1">
      <c r="A2" s="1"/>
      <c r="B2" s="5" t="s">
        <v>0</v>
      </c>
      <c r="C2" s="6" t="s">
        <v>1</v>
      </c>
      <c r="D2" s="7" t="s">
        <v>2</v>
      </c>
      <c r="E2" s="8"/>
      <c r="F2" s="9"/>
      <c r="G2" s="4"/>
      <c r="H2" s="10" t="s">
        <v>3</v>
      </c>
      <c r="I2" s="11"/>
    </row>
    <row r="3" ht="21.0" customHeight="1">
      <c r="A3" s="1"/>
      <c r="B3" s="12"/>
      <c r="C3" s="13" t="s">
        <v>4</v>
      </c>
      <c r="D3" s="14" t="s">
        <v>5</v>
      </c>
      <c r="E3" s="15"/>
      <c r="F3" s="16"/>
      <c r="G3" s="4"/>
      <c r="H3" s="10" t="s">
        <v>6</v>
      </c>
      <c r="I3" s="11"/>
    </row>
    <row r="4" ht="21.0" customHeight="1">
      <c r="A4" s="1"/>
      <c r="B4" s="17"/>
      <c r="C4" s="18" t="s">
        <v>7</v>
      </c>
      <c r="D4" s="19" t="s">
        <v>8</v>
      </c>
      <c r="E4" s="20"/>
      <c r="F4" s="21"/>
      <c r="G4" s="4"/>
    </row>
    <row r="5" ht="21.0" customHeight="1">
      <c r="A5" s="1"/>
      <c r="B5" s="2"/>
      <c r="C5" s="3"/>
      <c r="D5" s="3"/>
      <c r="E5" s="3"/>
      <c r="F5" s="3"/>
      <c r="G5" s="4"/>
    </row>
    <row r="6" ht="24.75" hidden="1" customHeight="1">
      <c r="A6" s="1"/>
      <c r="B6" s="2"/>
      <c r="C6" s="3"/>
      <c r="D6" s="3"/>
      <c r="E6" s="3"/>
      <c r="F6" s="3"/>
      <c r="G6" s="4"/>
      <c r="H6" s="22"/>
      <c r="I6" s="22"/>
      <c r="J6" s="23" t="s">
        <v>9</v>
      </c>
    </row>
    <row r="7" ht="27.0" customHeight="1">
      <c r="A7" s="24"/>
      <c r="B7" s="25" t="s">
        <v>10</v>
      </c>
      <c r="C7" s="25" t="s">
        <v>11</v>
      </c>
      <c r="D7" s="26" t="s">
        <v>12</v>
      </c>
      <c r="E7" s="26" t="s">
        <v>13</v>
      </c>
      <c r="F7" s="27" t="s">
        <v>14</v>
      </c>
      <c r="G7" s="28"/>
      <c r="H7" s="10" t="s">
        <v>15</v>
      </c>
      <c r="I7" s="10" t="s">
        <v>16</v>
      </c>
      <c r="J7" s="10" t="s">
        <v>17</v>
      </c>
    </row>
    <row r="8" ht="81.75" customHeight="1">
      <c r="A8" s="1"/>
      <c r="B8" s="29"/>
      <c r="C8" s="30"/>
      <c r="D8" s="31"/>
      <c r="E8" s="31"/>
      <c r="F8" s="31"/>
      <c r="G8" s="32"/>
      <c r="H8" s="33"/>
      <c r="I8" s="33">
        <v>0.2</v>
      </c>
      <c r="J8" s="34"/>
    </row>
    <row r="9" ht="47.25" customHeight="1">
      <c r="A9" s="1"/>
      <c r="B9" s="35" t="s">
        <v>18</v>
      </c>
      <c r="C9" s="36" t="s">
        <v>19</v>
      </c>
      <c r="D9" s="37" t="s">
        <v>20</v>
      </c>
      <c r="E9" s="38" t="s">
        <v>21</v>
      </c>
      <c r="F9" s="39" t="s">
        <v>22</v>
      </c>
      <c r="G9" s="40"/>
      <c r="H9" s="34">
        <v>500000.0</v>
      </c>
      <c r="I9" s="41"/>
      <c r="J9" s="42"/>
      <c r="L9" s="43"/>
    </row>
    <row r="10" ht="41.25" customHeight="1">
      <c r="A10" s="1"/>
      <c r="B10" s="44"/>
      <c r="C10" s="44"/>
      <c r="D10" s="45"/>
      <c r="E10" s="44"/>
      <c r="F10" s="46" t="s">
        <v>23</v>
      </c>
      <c r="G10" s="47"/>
      <c r="H10" s="48">
        <v>25000.0</v>
      </c>
      <c r="I10" s="44"/>
      <c r="J10" s="49"/>
      <c r="L10" s="43"/>
    </row>
    <row r="11" ht="41.25" customHeight="1">
      <c r="A11" s="1"/>
      <c r="B11" s="44"/>
      <c r="C11" s="44"/>
      <c r="D11" s="45"/>
      <c r="E11" s="44"/>
      <c r="F11" s="46" t="s">
        <v>24</v>
      </c>
      <c r="G11" s="50"/>
      <c r="H11" s="48">
        <v>600000.0</v>
      </c>
      <c r="I11" s="44"/>
      <c r="J11" s="49"/>
      <c r="L11" s="43"/>
    </row>
    <row r="12" ht="86.25" customHeight="1">
      <c r="A12" s="1"/>
      <c r="B12" s="44"/>
      <c r="C12" s="29"/>
      <c r="D12" s="51"/>
      <c r="E12" s="30"/>
      <c r="F12" s="52" t="s">
        <v>25</v>
      </c>
      <c r="G12" s="53"/>
      <c r="H12" s="48">
        <f>SUM(H11-(H9+H10))</f>
        <v>75000</v>
      </c>
      <c r="I12" s="29"/>
      <c r="J12" s="54"/>
      <c r="L12" s="55"/>
      <c r="M12" s="56"/>
    </row>
    <row r="13" ht="41.25" customHeight="1">
      <c r="A13" s="1"/>
      <c r="B13" s="44"/>
      <c r="C13" s="57"/>
      <c r="D13" s="58"/>
      <c r="E13" s="59"/>
      <c r="F13" s="60" t="s">
        <v>26</v>
      </c>
      <c r="G13" s="59"/>
      <c r="H13" s="61">
        <f>SUM((H12/(H9+H10))*100)</f>
        <v>14.28571429</v>
      </c>
      <c r="I13" s="62"/>
      <c r="J13" s="63" t="s">
        <v>27</v>
      </c>
      <c r="K13" s="56"/>
      <c r="L13" s="55"/>
      <c r="M13" s="56"/>
    </row>
    <row r="14" ht="15.75" hidden="1" customHeight="1">
      <c r="A14" s="1"/>
      <c r="B14" s="44"/>
      <c r="C14" s="64"/>
      <c r="D14" s="65"/>
      <c r="E14" s="66"/>
      <c r="F14" s="52" t="s">
        <v>28</v>
      </c>
      <c r="G14" s="67"/>
      <c r="H14" s="68"/>
      <c r="I14" s="68"/>
      <c r="J14" s="69"/>
      <c r="K14" s="56"/>
      <c r="L14" s="55"/>
      <c r="M14" s="56"/>
    </row>
    <row r="15" ht="41.25" customHeight="1">
      <c r="A15" s="1">
        <v>1.0</v>
      </c>
      <c r="B15" s="30"/>
      <c r="C15" s="70" t="s">
        <v>29</v>
      </c>
      <c r="D15" s="71"/>
      <c r="E15" s="71"/>
      <c r="F15" s="72"/>
      <c r="G15" s="73"/>
      <c r="H15" s="74">
        <v>1.0</v>
      </c>
      <c r="I15" s="75">
        <v>0.2</v>
      </c>
      <c r="J15" s="76">
        <f>SUM(H15*I15)</f>
        <v>0.2</v>
      </c>
      <c r="K15" s="77"/>
      <c r="L15" s="77"/>
      <c r="M15" s="77"/>
    </row>
    <row r="16" ht="41.25" customHeight="1">
      <c r="A16" s="1"/>
      <c r="B16" s="78" t="s">
        <v>30</v>
      </c>
      <c r="C16" s="79" t="s">
        <v>31</v>
      </c>
      <c r="D16" s="80" t="s">
        <v>20</v>
      </c>
      <c r="E16" s="81" t="s">
        <v>21</v>
      </c>
      <c r="F16" s="82" t="s">
        <v>32</v>
      </c>
      <c r="G16" s="83"/>
      <c r="H16" s="84">
        <v>12.0</v>
      </c>
      <c r="I16" s="34"/>
      <c r="J16" s="85"/>
      <c r="K16" s="56"/>
      <c r="L16" s="55"/>
      <c r="M16" s="56"/>
    </row>
    <row r="17" ht="51.75" customHeight="1">
      <c r="A17" s="1"/>
      <c r="B17" s="44"/>
      <c r="C17" s="44"/>
      <c r="D17" s="45"/>
      <c r="E17" s="44"/>
      <c r="F17" s="86" t="s">
        <v>33</v>
      </c>
      <c r="G17" s="83"/>
      <c r="H17" s="87">
        <v>0.0</v>
      </c>
      <c r="I17" s="48"/>
      <c r="J17" s="49"/>
      <c r="L17" s="55"/>
      <c r="M17" s="56"/>
    </row>
    <row r="18" ht="41.25" customHeight="1">
      <c r="A18" s="1"/>
      <c r="B18" s="44"/>
      <c r="C18" s="44"/>
      <c r="D18" s="45"/>
      <c r="E18" s="44"/>
      <c r="F18" s="86" t="s">
        <v>34</v>
      </c>
      <c r="G18" s="88"/>
      <c r="H18" s="87">
        <v>10.0</v>
      </c>
      <c r="I18" s="48"/>
      <c r="J18" s="49"/>
      <c r="L18" s="55"/>
      <c r="M18" s="56"/>
    </row>
    <row r="19" ht="75.0" customHeight="1">
      <c r="A19" s="1"/>
      <c r="B19" s="44"/>
      <c r="C19" s="29"/>
      <c r="D19" s="51"/>
      <c r="E19" s="30"/>
      <c r="F19" s="89" t="s">
        <v>35</v>
      </c>
      <c r="G19" s="90"/>
      <c r="H19" s="87">
        <f>SUM(H18-(H16+H17))</f>
        <v>-2</v>
      </c>
      <c r="I19" s="48"/>
      <c r="J19" s="91"/>
      <c r="L19" s="55"/>
      <c r="M19" s="56"/>
    </row>
    <row r="20" ht="41.25" customHeight="1">
      <c r="A20" s="1"/>
      <c r="B20" s="44"/>
      <c r="C20" s="92"/>
      <c r="D20" s="93"/>
      <c r="E20" s="93"/>
      <c r="F20" s="94" t="s">
        <v>36</v>
      </c>
      <c r="G20" s="93"/>
      <c r="H20" s="61">
        <f>SUM((H19/(H16+H17)))*100</f>
        <v>-16.66666667</v>
      </c>
      <c r="I20" s="48"/>
      <c r="J20" s="95" t="s">
        <v>37</v>
      </c>
      <c r="K20" s="96"/>
      <c r="L20" s="55"/>
      <c r="M20" s="56"/>
    </row>
    <row r="21" ht="37.5" customHeight="1">
      <c r="A21" s="1">
        <v>1.0</v>
      </c>
      <c r="B21" s="30"/>
      <c r="C21" s="97" t="s">
        <v>38</v>
      </c>
      <c r="D21" s="71"/>
      <c r="E21" s="71"/>
      <c r="F21" s="72"/>
      <c r="G21" s="98"/>
      <c r="H21" s="99">
        <v>5.0</v>
      </c>
      <c r="I21" s="100">
        <v>0.2</v>
      </c>
      <c r="J21" s="101">
        <f t="shared" ref="J21:J25" si="1">SUM(H21*I21)</f>
        <v>1</v>
      </c>
      <c r="K21" s="102"/>
      <c r="L21" s="103"/>
      <c r="M21" s="103"/>
    </row>
    <row r="22" ht="57.75" customHeight="1">
      <c r="A22" s="1"/>
      <c r="B22" s="104" t="s">
        <v>39</v>
      </c>
      <c r="C22" s="105" t="s">
        <v>40</v>
      </c>
      <c r="D22" s="106" t="s">
        <v>41</v>
      </c>
      <c r="E22" s="106" t="s">
        <v>42</v>
      </c>
      <c r="F22" s="106" t="s">
        <v>43</v>
      </c>
      <c r="G22" s="107"/>
      <c r="H22" s="108">
        <v>4.0</v>
      </c>
      <c r="I22" s="109">
        <v>0.05</v>
      </c>
      <c r="J22" s="110">
        <f t="shared" si="1"/>
        <v>0.2</v>
      </c>
      <c r="K22" s="96"/>
      <c r="L22" s="55"/>
      <c r="M22" s="55"/>
    </row>
    <row r="23" ht="48.0" customHeight="1">
      <c r="A23" s="1"/>
      <c r="B23" s="44"/>
      <c r="C23" s="44"/>
      <c r="D23" s="106" t="s">
        <v>41</v>
      </c>
      <c r="E23" s="106" t="s">
        <v>44</v>
      </c>
      <c r="F23" s="106" t="s">
        <v>45</v>
      </c>
      <c r="G23" s="111">
        <v>0.5</v>
      </c>
      <c r="H23" s="108">
        <v>3.0</v>
      </c>
      <c r="I23" s="109">
        <v>0.05</v>
      </c>
      <c r="J23" s="112">
        <f t="shared" si="1"/>
        <v>0.15</v>
      </c>
    </row>
    <row r="24" ht="48.75" customHeight="1">
      <c r="A24" s="1"/>
      <c r="B24" s="44"/>
      <c r="C24" s="113"/>
      <c r="D24" s="106" t="s">
        <v>41</v>
      </c>
      <c r="E24" s="106" t="s">
        <v>44</v>
      </c>
      <c r="F24" s="106" t="s">
        <v>46</v>
      </c>
      <c r="G24" s="111">
        <v>0.5</v>
      </c>
      <c r="H24" s="108">
        <v>3.0</v>
      </c>
      <c r="I24" s="109">
        <v>0.05</v>
      </c>
      <c r="J24" s="112">
        <f t="shared" si="1"/>
        <v>0.15</v>
      </c>
    </row>
    <row r="25" ht="158.25" customHeight="1">
      <c r="A25" s="1"/>
      <c r="B25" s="44"/>
      <c r="C25" s="114" t="s">
        <v>47</v>
      </c>
      <c r="D25" s="106" t="s">
        <v>41</v>
      </c>
      <c r="E25" s="106" t="s">
        <v>48</v>
      </c>
      <c r="F25" s="106" t="s">
        <v>49</v>
      </c>
      <c r="G25" s="111"/>
      <c r="H25" s="108">
        <v>4.0</v>
      </c>
      <c r="I25" s="109">
        <v>0.05</v>
      </c>
      <c r="J25" s="115">
        <f t="shared" si="1"/>
        <v>0.2</v>
      </c>
      <c r="L25" s="43"/>
    </row>
    <row r="26" ht="37.5" customHeight="1">
      <c r="A26" s="1">
        <v>1.0</v>
      </c>
      <c r="B26" s="30"/>
      <c r="C26" s="116" t="s">
        <v>50</v>
      </c>
      <c r="D26" s="71"/>
      <c r="E26" s="71"/>
      <c r="F26" s="72"/>
      <c r="G26" s="117"/>
      <c r="H26" s="118"/>
      <c r="I26" s="119"/>
      <c r="J26" s="120">
        <f>SUM(J22:J25)</f>
        <v>0.7</v>
      </c>
      <c r="K26" s="121"/>
      <c r="L26" s="122"/>
      <c r="M26" s="122"/>
    </row>
    <row r="27" ht="132.0" customHeight="1">
      <c r="A27" s="1"/>
      <c r="B27" s="123" t="s">
        <v>51</v>
      </c>
      <c r="C27" s="124" t="s">
        <v>52</v>
      </c>
      <c r="D27" s="125" t="s">
        <v>53</v>
      </c>
      <c r="E27" s="125" t="s">
        <v>48</v>
      </c>
      <c r="F27" s="125" t="s">
        <v>54</v>
      </c>
      <c r="G27" s="126"/>
      <c r="H27" s="127">
        <v>4.0</v>
      </c>
      <c r="I27" s="128">
        <v>0.05</v>
      </c>
      <c r="J27" s="129">
        <f t="shared" ref="J27:J28" si="2">SUM(H27*I27)</f>
        <v>0.2</v>
      </c>
      <c r="K27" s="130"/>
      <c r="L27" s="43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</row>
    <row r="28" ht="124.5" customHeight="1">
      <c r="A28" s="1"/>
      <c r="B28" s="131"/>
      <c r="C28" s="132" t="s">
        <v>55</v>
      </c>
      <c r="D28" s="125" t="s">
        <v>56</v>
      </c>
      <c r="E28" s="125" t="s">
        <v>48</v>
      </c>
      <c r="F28" s="133" t="s">
        <v>57</v>
      </c>
      <c r="G28" s="126"/>
      <c r="H28" s="127">
        <v>3.0</v>
      </c>
      <c r="I28" s="128">
        <v>0.05</v>
      </c>
      <c r="J28" s="127">
        <f t="shared" si="2"/>
        <v>0.15</v>
      </c>
      <c r="L28" s="43"/>
    </row>
    <row r="29" ht="60.0" hidden="1" customHeight="1">
      <c r="A29" s="134"/>
      <c r="B29" s="131"/>
      <c r="C29" s="135"/>
      <c r="D29" s="136"/>
      <c r="E29" s="136"/>
      <c r="F29" s="125"/>
      <c r="G29" s="137">
        <v>0.25</v>
      </c>
      <c r="H29" s="138"/>
      <c r="I29" s="138"/>
      <c r="J29" s="138"/>
    </row>
    <row r="30" ht="60.0" hidden="1" customHeight="1">
      <c r="A30" s="134"/>
      <c r="B30" s="131"/>
      <c r="C30" s="139"/>
      <c r="D30" s="136"/>
      <c r="E30" s="136"/>
      <c r="F30" s="125"/>
      <c r="G30" s="137">
        <v>0.25</v>
      </c>
      <c r="H30" s="138"/>
      <c r="I30" s="138"/>
      <c r="J30" s="138"/>
    </row>
    <row r="31" ht="115.5" customHeight="1">
      <c r="A31" s="134"/>
      <c r="B31" s="131"/>
      <c r="C31" s="132" t="s">
        <v>58</v>
      </c>
      <c r="D31" s="125" t="s">
        <v>20</v>
      </c>
      <c r="E31" s="125" t="s">
        <v>59</v>
      </c>
      <c r="F31" s="125" t="s">
        <v>60</v>
      </c>
      <c r="G31" s="140">
        <v>0.5</v>
      </c>
      <c r="H31" s="127">
        <v>5.0</v>
      </c>
      <c r="I31" s="128">
        <v>0.1</v>
      </c>
      <c r="J31" s="141">
        <f>SUM(H31*I31)</f>
        <v>0.5</v>
      </c>
    </row>
    <row r="32" ht="37.5" customHeight="1">
      <c r="A32" s="1"/>
      <c r="B32" s="31"/>
      <c r="C32" s="142" t="s">
        <v>61</v>
      </c>
      <c r="D32" s="143"/>
      <c r="E32" s="143"/>
      <c r="F32" s="144"/>
      <c r="G32" s="145"/>
      <c r="H32" s="146"/>
      <c r="I32" s="147"/>
      <c r="J32" s="148">
        <f>SUM(J27:J31)</f>
        <v>0.85</v>
      </c>
      <c r="K32" s="149"/>
      <c r="L32" s="150"/>
      <c r="M32" s="150"/>
    </row>
    <row r="33" ht="54.0" customHeight="1">
      <c r="A33" s="1"/>
      <c r="B33" s="151" t="s">
        <v>62</v>
      </c>
      <c r="C33" s="152" t="s">
        <v>63</v>
      </c>
      <c r="D33" s="152" t="s">
        <v>20</v>
      </c>
      <c r="E33" s="152" t="s">
        <v>64</v>
      </c>
      <c r="F33" s="152" t="s">
        <v>65</v>
      </c>
      <c r="G33" s="153"/>
      <c r="H33" s="154"/>
      <c r="I33" s="154"/>
      <c r="J33" s="34"/>
      <c r="L33" s="43"/>
    </row>
    <row r="34" ht="198.0" customHeight="1">
      <c r="A34" s="1"/>
      <c r="B34" s="131"/>
      <c r="C34" s="155"/>
      <c r="D34" s="155"/>
      <c r="E34" s="155"/>
      <c r="F34" s="155"/>
      <c r="G34" s="153"/>
      <c r="H34" s="156"/>
      <c r="I34" s="157"/>
      <c r="J34" s="158"/>
      <c r="L34" s="43"/>
    </row>
    <row r="35" ht="54.0" customHeight="1">
      <c r="A35" s="1"/>
      <c r="B35" s="31"/>
      <c r="C35" s="159" t="s">
        <v>66</v>
      </c>
      <c r="D35" s="160"/>
      <c r="E35" s="160"/>
      <c r="F35" s="161"/>
      <c r="G35" s="153"/>
      <c r="H35" s="146">
        <v>4.0</v>
      </c>
      <c r="I35" s="147">
        <v>0.2</v>
      </c>
      <c r="J35" s="162">
        <f>SUM(H35*I35)</f>
        <v>0.8</v>
      </c>
      <c r="L35" s="43"/>
    </row>
    <row r="36" ht="86.25" customHeight="1">
      <c r="A36" s="1"/>
      <c r="B36" s="163" t="s">
        <v>67</v>
      </c>
      <c r="C36" s="71"/>
      <c r="D36" s="71"/>
      <c r="E36" s="71"/>
      <c r="F36" s="72"/>
      <c r="G36" s="164"/>
      <c r="H36" s="163" t="s">
        <v>68</v>
      </c>
      <c r="I36" s="72"/>
      <c r="J36" s="165">
        <f>SUM(J15+J21+J26+J32+J35)</f>
        <v>3.55</v>
      </c>
      <c r="L36" s="43"/>
    </row>
    <row r="37" ht="21.0" customHeight="1">
      <c r="A37" s="1"/>
      <c r="B37" s="1"/>
      <c r="C37" s="1"/>
      <c r="D37" s="1"/>
      <c r="E37" s="1"/>
      <c r="F37" s="1"/>
      <c r="G37" s="166"/>
      <c r="H37" s="167"/>
      <c r="I37" s="167"/>
      <c r="J37" s="167"/>
    </row>
    <row r="38" ht="21.0" customHeight="1">
      <c r="A38" s="1"/>
      <c r="B38" s="168"/>
      <c r="C38" s="1"/>
      <c r="D38" s="1"/>
      <c r="E38" s="1"/>
      <c r="F38" s="1"/>
      <c r="G38" s="166"/>
      <c r="H38" s="167"/>
      <c r="I38" s="167"/>
      <c r="J38" s="167"/>
      <c r="K38" s="43"/>
    </row>
    <row r="39" ht="21.0" customHeight="1">
      <c r="A39" s="1"/>
      <c r="B39" s="1"/>
      <c r="C39" s="1"/>
      <c r="D39" s="1"/>
      <c r="E39" s="1"/>
      <c r="F39" s="1"/>
      <c r="G39" s="166"/>
      <c r="H39" s="167"/>
      <c r="I39" s="167"/>
      <c r="J39" s="167"/>
      <c r="K39" s="43"/>
    </row>
    <row r="40" ht="21.0" customHeight="1">
      <c r="A40" s="1"/>
      <c r="B40" s="1"/>
      <c r="C40" s="1"/>
      <c r="D40" s="1"/>
      <c r="E40" s="1"/>
      <c r="F40" s="1"/>
      <c r="G40" s="166"/>
      <c r="H40" s="167"/>
      <c r="I40" s="167"/>
      <c r="J40" s="167"/>
      <c r="K40" s="43"/>
    </row>
    <row r="41" ht="21.0" customHeight="1">
      <c r="A41" s="1"/>
      <c r="B41" s="1"/>
      <c r="C41" s="1"/>
      <c r="D41" s="1"/>
      <c r="E41" s="1"/>
      <c r="F41" s="1"/>
      <c r="G41" s="166"/>
      <c r="H41" s="167"/>
      <c r="I41" s="167"/>
      <c r="J41" s="167"/>
      <c r="K41" s="43"/>
    </row>
    <row r="42" ht="21.0" customHeight="1">
      <c r="A42" s="1"/>
      <c r="B42" s="1"/>
      <c r="C42" s="1"/>
      <c r="D42" s="1"/>
      <c r="E42" s="1"/>
      <c r="F42" s="1"/>
      <c r="G42" s="166"/>
      <c r="H42" s="167"/>
      <c r="I42" s="167"/>
      <c r="J42" s="167"/>
      <c r="K42" s="43"/>
    </row>
    <row r="43" ht="21.0" customHeight="1">
      <c r="A43" s="1"/>
      <c r="B43" s="1"/>
      <c r="C43" s="1"/>
      <c r="D43" s="1"/>
      <c r="E43" s="1"/>
      <c r="F43" s="1"/>
      <c r="G43" s="166"/>
      <c r="H43" s="167"/>
      <c r="I43" s="167"/>
      <c r="J43" s="167"/>
      <c r="K43" s="43"/>
    </row>
    <row r="44" ht="21.0" customHeight="1">
      <c r="A44" s="1"/>
      <c r="B44" s="1"/>
      <c r="C44" s="1"/>
      <c r="D44" s="1"/>
      <c r="E44" s="1"/>
      <c r="F44" s="1"/>
      <c r="G44" s="166"/>
      <c r="H44" s="167"/>
      <c r="I44" s="167"/>
      <c r="J44" s="167"/>
      <c r="K44" s="43"/>
    </row>
    <row r="45" ht="21.0" customHeight="1">
      <c r="A45" s="1"/>
      <c r="B45" s="1"/>
      <c r="C45" s="1"/>
      <c r="D45" s="1"/>
      <c r="E45" s="1"/>
      <c r="F45" s="1"/>
      <c r="G45" s="166"/>
      <c r="H45" s="167"/>
      <c r="I45" s="167"/>
      <c r="J45" s="167"/>
      <c r="K45" s="43"/>
    </row>
    <row r="46" ht="21.0" customHeight="1">
      <c r="A46" s="1"/>
      <c r="B46" s="1"/>
      <c r="C46" s="1"/>
      <c r="D46" s="1"/>
      <c r="E46" s="1"/>
      <c r="F46" s="1"/>
      <c r="G46" s="166"/>
      <c r="H46" s="167"/>
      <c r="I46" s="167"/>
      <c r="J46" s="167"/>
      <c r="K46" s="43"/>
    </row>
    <row r="47" ht="21.0" customHeight="1">
      <c r="A47" s="1"/>
      <c r="B47" s="1"/>
      <c r="C47" s="1"/>
      <c r="D47" s="1"/>
      <c r="E47" s="1"/>
      <c r="F47" s="1"/>
      <c r="G47" s="166"/>
      <c r="H47" s="167"/>
      <c r="I47" s="167"/>
      <c r="J47" s="167"/>
      <c r="K47" s="43"/>
    </row>
    <row r="48" ht="21.0" customHeight="1">
      <c r="A48" s="1"/>
      <c r="B48" s="1"/>
      <c r="C48" s="1"/>
      <c r="D48" s="1"/>
      <c r="E48" s="1"/>
      <c r="F48" s="1"/>
      <c r="G48" s="166"/>
      <c r="H48" s="167"/>
      <c r="I48" s="167"/>
      <c r="J48" s="167"/>
      <c r="K48" s="43"/>
    </row>
    <row r="49" ht="21.0" customHeight="1">
      <c r="A49" s="1"/>
      <c r="B49" s="1"/>
      <c r="C49" s="1"/>
      <c r="D49" s="1"/>
      <c r="E49" s="1"/>
      <c r="F49" s="1"/>
      <c r="G49" s="166"/>
      <c r="H49" s="167"/>
      <c r="I49" s="167"/>
      <c r="J49" s="167"/>
      <c r="K49" s="43"/>
    </row>
    <row r="50" ht="21.0" customHeight="1">
      <c r="A50" s="1"/>
      <c r="B50" s="1"/>
      <c r="C50" s="1"/>
      <c r="D50" s="1"/>
      <c r="E50" s="1"/>
      <c r="F50" s="1"/>
      <c r="G50" s="166"/>
      <c r="H50" s="167"/>
      <c r="I50" s="167"/>
      <c r="J50" s="167"/>
      <c r="K50" s="43"/>
    </row>
    <row r="51" ht="21.0" customHeight="1">
      <c r="A51" s="1"/>
      <c r="B51" s="1"/>
      <c r="C51" s="1"/>
      <c r="D51" s="1"/>
      <c r="E51" s="1"/>
      <c r="F51" s="1"/>
      <c r="G51" s="166"/>
      <c r="H51" s="167"/>
      <c r="I51" s="167"/>
      <c r="J51" s="167"/>
      <c r="K51" s="43"/>
    </row>
    <row r="52" ht="21.0" customHeight="1">
      <c r="A52" s="1"/>
      <c r="B52" s="1"/>
      <c r="C52" s="1"/>
      <c r="D52" s="1"/>
      <c r="E52" s="1"/>
      <c r="F52" s="1"/>
      <c r="G52" s="166"/>
      <c r="H52" s="167"/>
      <c r="I52" s="167"/>
      <c r="J52" s="167"/>
      <c r="K52" s="43"/>
    </row>
    <row r="53" ht="21.0" customHeight="1">
      <c r="A53" s="1"/>
      <c r="B53" s="1"/>
      <c r="C53" s="1"/>
      <c r="D53" s="1"/>
      <c r="E53" s="1"/>
      <c r="F53" s="1"/>
      <c r="G53" s="166"/>
      <c r="H53" s="167"/>
      <c r="I53" s="167"/>
      <c r="J53" s="167"/>
      <c r="K53" s="43"/>
    </row>
    <row r="54" ht="21.0" customHeight="1">
      <c r="A54" s="1"/>
      <c r="B54" s="1"/>
      <c r="C54" s="169"/>
      <c r="D54" s="169"/>
      <c r="E54" s="169"/>
      <c r="F54" s="1"/>
      <c r="G54" s="166"/>
      <c r="H54" s="167"/>
      <c r="I54" s="167"/>
      <c r="J54" s="167"/>
      <c r="K54" s="43"/>
    </row>
    <row r="55" ht="21.0" customHeight="1">
      <c r="A55" s="1"/>
      <c r="B55" s="1"/>
      <c r="C55" s="169"/>
      <c r="D55" s="169"/>
      <c r="E55" s="169"/>
      <c r="F55" s="1"/>
      <c r="G55" s="166"/>
      <c r="H55" s="167"/>
      <c r="I55" s="167"/>
      <c r="J55" s="167"/>
      <c r="K55" s="43"/>
    </row>
    <row r="56" ht="21.0" customHeight="1">
      <c r="A56" s="1"/>
      <c r="B56" s="1"/>
      <c r="C56" s="169"/>
      <c r="D56" s="169"/>
      <c r="E56" s="169"/>
      <c r="F56" s="1"/>
      <c r="G56" s="166"/>
      <c r="H56" s="167"/>
      <c r="I56" s="167"/>
      <c r="J56" s="167"/>
      <c r="K56" s="43"/>
    </row>
    <row r="57" ht="21.0" customHeight="1">
      <c r="A57" s="1"/>
      <c r="B57" s="1"/>
      <c r="C57" s="170"/>
      <c r="D57" s="171"/>
      <c r="E57" s="172"/>
      <c r="F57" s="167"/>
      <c r="G57" s="167"/>
      <c r="H57" s="167"/>
      <c r="I57" s="167"/>
      <c r="J57" s="167"/>
    </row>
    <row r="58" ht="21.0" customHeight="1">
      <c r="A58" s="1"/>
      <c r="B58" s="1"/>
      <c r="C58" s="169"/>
      <c r="D58" s="169"/>
      <c r="E58" s="169"/>
      <c r="F58" s="1"/>
      <c r="G58" s="166"/>
      <c r="H58" s="167"/>
      <c r="I58" s="167"/>
      <c r="J58" s="167"/>
      <c r="K58" s="43"/>
    </row>
    <row r="59" ht="21.0" customHeight="1">
      <c r="A59" s="1"/>
      <c r="B59" s="1"/>
      <c r="C59" s="1"/>
      <c r="D59" s="1"/>
      <c r="E59" s="1"/>
      <c r="F59" s="1"/>
      <c r="G59" s="166"/>
      <c r="H59" s="167"/>
      <c r="I59" s="167"/>
      <c r="J59" s="167"/>
      <c r="K59" s="43"/>
    </row>
    <row r="60" ht="21.0" customHeight="1">
      <c r="A60" s="1"/>
      <c r="B60" s="1"/>
      <c r="C60" s="1"/>
      <c r="D60" s="1"/>
      <c r="E60" s="1"/>
      <c r="F60" s="1"/>
      <c r="G60" s="166"/>
      <c r="H60" s="167"/>
      <c r="I60" s="167"/>
      <c r="J60" s="167"/>
      <c r="K60" s="43"/>
    </row>
    <row r="61" ht="21.0" customHeight="1">
      <c r="A61" s="1"/>
      <c r="B61" s="1"/>
      <c r="C61" s="1"/>
      <c r="D61" s="1"/>
      <c r="E61" s="1"/>
      <c r="F61" s="1"/>
      <c r="G61" s="166"/>
      <c r="H61" s="167"/>
      <c r="I61" s="167"/>
      <c r="J61" s="167"/>
      <c r="K61" s="43"/>
    </row>
    <row r="62" ht="21.0" customHeight="1">
      <c r="A62" s="1"/>
      <c r="B62" s="1"/>
      <c r="C62" s="1"/>
      <c r="D62" s="1"/>
      <c r="E62" s="1"/>
      <c r="F62" s="1"/>
      <c r="G62" s="166"/>
      <c r="H62" s="167"/>
      <c r="I62" s="167"/>
      <c r="J62" s="167"/>
      <c r="K62" s="43"/>
    </row>
    <row r="63" ht="21.0" customHeight="1">
      <c r="A63" s="1"/>
      <c r="B63" s="1"/>
      <c r="C63" s="1"/>
      <c r="D63" s="1"/>
      <c r="E63" s="1"/>
      <c r="F63" s="1"/>
      <c r="G63" s="166"/>
      <c r="H63" s="167"/>
      <c r="I63" s="167"/>
      <c r="J63" s="167"/>
    </row>
    <row r="64" ht="21.0" customHeight="1">
      <c r="A64" s="1"/>
      <c r="B64" s="1"/>
      <c r="C64" s="1"/>
      <c r="D64" s="1"/>
      <c r="E64" s="1"/>
      <c r="F64" s="1"/>
      <c r="G64" s="166"/>
      <c r="H64" s="167"/>
      <c r="I64" s="167"/>
      <c r="J64" s="167"/>
    </row>
    <row r="65" ht="21.0" customHeight="1">
      <c r="A65" s="1"/>
      <c r="B65" s="1"/>
      <c r="C65" s="1"/>
      <c r="D65" s="1"/>
      <c r="E65" s="1"/>
      <c r="F65" s="1"/>
      <c r="G65" s="166"/>
      <c r="H65" s="167"/>
      <c r="I65" s="167"/>
      <c r="J65" s="167"/>
    </row>
    <row r="66" ht="21.0" customHeight="1">
      <c r="A66" s="1"/>
      <c r="B66" s="1"/>
      <c r="C66" s="1"/>
      <c r="D66" s="1"/>
      <c r="E66" s="1"/>
      <c r="F66" s="1"/>
      <c r="G66" s="166"/>
      <c r="H66" s="167"/>
      <c r="I66" s="167"/>
      <c r="J66" s="167"/>
    </row>
    <row r="67" ht="21.0" customHeight="1">
      <c r="A67" s="1"/>
      <c r="B67" s="1"/>
      <c r="C67" s="1"/>
      <c r="D67" s="1"/>
      <c r="E67" s="1"/>
      <c r="F67" s="1"/>
      <c r="G67" s="166"/>
      <c r="H67" s="167"/>
      <c r="I67" s="167"/>
      <c r="J67" s="167"/>
    </row>
    <row r="68" ht="21.0" customHeight="1">
      <c r="A68" s="1"/>
      <c r="B68" s="1"/>
      <c r="C68" s="1"/>
      <c r="D68" s="1"/>
      <c r="E68" s="1"/>
      <c r="F68" s="1"/>
      <c r="G68" s="166"/>
      <c r="H68" s="167"/>
      <c r="I68" s="167"/>
      <c r="J68" s="167"/>
    </row>
    <row r="69" ht="21.0" customHeight="1">
      <c r="A69" s="1"/>
      <c r="B69" s="1"/>
      <c r="C69" s="1"/>
      <c r="D69" s="1"/>
      <c r="E69" s="1"/>
      <c r="F69" s="1"/>
      <c r="G69" s="166"/>
      <c r="H69" s="167"/>
      <c r="I69" s="167"/>
      <c r="J69" s="167"/>
    </row>
    <row r="70" ht="21.0" customHeight="1">
      <c r="A70" s="1"/>
      <c r="B70" s="1"/>
      <c r="C70" s="1"/>
      <c r="D70" s="1"/>
      <c r="E70" s="1"/>
      <c r="F70" s="1"/>
      <c r="G70" s="166"/>
      <c r="H70" s="167"/>
      <c r="I70" s="167"/>
      <c r="J70" s="167"/>
    </row>
    <row r="71" ht="21.0" customHeight="1">
      <c r="A71" s="1"/>
      <c r="B71" s="1"/>
      <c r="C71" s="1"/>
      <c r="D71" s="1"/>
      <c r="E71" s="1"/>
      <c r="F71" s="1"/>
      <c r="G71" s="166"/>
      <c r="H71" s="167"/>
      <c r="I71" s="167"/>
      <c r="J71" s="167"/>
    </row>
    <row r="72" ht="21.0" customHeight="1">
      <c r="A72" s="1"/>
      <c r="B72" s="1"/>
      <c r="C72" s="1"/>
      <c r="D72" s="1"/>
      <c r="E72" s="1"/>
      <c r="F72" s="1"/>
      <c r="G72" s="166"/>
      <c r="H72" s="167"/>
      <c r="I72" s="167"/>
      <c r="J72" s="167"/>
    </row>
    <row r="73" ht="21.0" customHeight="1">
      <c r="A73" s="1"/>
      <c r="B73" s="1"/>
      <c r="C73" s="1"/>
      <c r="D73" s="1"/>
      <c r="E73" s="1"/>
      <c r="F73" s="1"/>
      <c r="G73" s="166"/>
      <c r="H73" s="167"/>
      <c r="I73" s="167"/>
      <c r="J73" s="167"/>
    </row>
    <row r="74" ht="21.0" customHeight="1">
      <c r="A74" s="1"/>
      <c r="B74" s="1"/>
      <c r="C74" s="1"/>
      <c r="D74" s="1"/>
      <c r="E74" s="1"/>
      <c r="F74" s="1"/>
      <c r="G74" s="166"/>
      <c r="H74" s="167"/>
      <c r="I74" s="167"/>
      <c r="J74" s="167"/>
    </row>
    <row r="75" ht="21.0" customHeight="1">
      <c r="A75" s="1"/>
      <c r="B75" s="1"/>
      <c r="C75" s="1"/>
      <c r="D75" s="1"/>
      <c r="E75" s="1"/>
      <c r="F75" s="1"/>
      <c r="G75" s="166"/>
      <c r="H75" s="167"/>
      <c r="I75" s="167"/>
      <c r="J75" s="167"/>
    </row>
    <row r="76" ht="21.0" customHeight="1">
      <c r="A76" s="1"/>
      <c r="B76" s="1"/>
      <c r="C76" s="1"/>
      <c r="D76" s="1"/>
      <c r="E76" s="1"/>
      <c r="F76" s="1"/>
      <c r="G76" s="166"/>
      <c r="H76" s="167"/>
      <c r="I76" s="167"/>
      <c r="J76" s="167"/>
    </row>
    <row r="77" ht="21.0" customHeight="1">
      <c r="A77" s="1"/>
      <c r="B77" s="1"/>
      <c r="C77" s="1"/>
      <c r="D77" s="1"/>
      <c r="E77" s="1"/>
      <c r="F77" s="1"/>
      <c r="G77" s="166"/>
      <c r="H77" s="167"/>
      <c r="I77" s="167"/>
      <c r="J77" s="167"/>
    </row>
    <row r="78" ht="21.0" customHeight="1">
      <c r="A78" s="1"/>
      <c r="B78" s="1"/>
      <c r="C78" s="1"/>
      <c r="D78" s="1"/>
      <c r="E78" s="1"/>
      <c r="F78" s="1"/>
      <c r="G78" s="166"/>
      <c r="H78" s="167"/>
      <c r="I78" s="167"/>
      <c r="J78" s="167"/>
    </row>
    <row r="79" ht="21.0" customHeight="1">
      <c r="A79" s="1"/>
      <c r="B79" s="1"/>
      <c r="C79" s="1"/>
      <c r="D79" s="1"/>
      <c r="E79" s="1"/>
      <c r="F79" s="1"/>
      <c r="G79" s="166"/>
      <c r="H79" s="167"/>
      <c r="I79" s="167"/>
      <c r="J79" s="167"/>
    </row>
    <row r="80" ht="21.0" customHeight="1">
      <c r="A80" s="1"/>
      <c r="B80" s="1"/>
      <c r="C80" s="1"/>
      <c r="D80" s="1"/>
      <c r="E80" s="1"/>
      <c r="F80" s="1"/>
      <c r="G80" s="166"/>
      <c r="H80" s="167"/>
      <c r="I80" s="167"/>
      <c r="J80" s="167"/>
    </row>
    <row r="81" ht="21.0" customHeight="1">
      <c r="A81" s="1"/>
      <c r="B81" s="1"/>
      <c r="C81" s="1"/>
      <c r="D81" s="1"/>
      <c r="E81" s="1"/>
      <c r="F81" s="1"/>
      <c r="G81" s="166"/>
      <c r="H81" s="167"/>
      <c r="I81" s="167"/>
      <c r="J81" s="167"/>
    </row>
    <row r="82" ht="21.0" customHeight="1">
      <c r="A82" s="1"/>
      <c r="B82" s="1"/>
      <c r="C82" s="1"/>
      <c r="D82" s="1"/>
      <c r="E82" s="1"/>
      <c r="F82" s="1"/>
      <c r="G82" s="166"/>
      <c r="H82" s="167"/>
      <c r="I82" s="167"/>
      <c r="J82" s="167"/>
    </row>
    <row r="83" ht="21.0" customHeight="1">
      <c r="A83" s="1"/>
      <c r="B83" s="1"/>
      <c r="C83" s="1"/>
      <c r="D83" s="1"/>
      <c r="E83" s="1"/>
      <c r="F83" s="1"/>
      <c r="G83" s="166"/>
      <c r="H83" s="167"/>
      <c r="I83" s="167"/>
      <c r="J83" s="167"/>
    </row>
    <row r="84" ht="21.0" customHeight="1">
      <c r="A84" s="1"/>
      <c r="B84" s="1"/>
      <c r="C84" s="1"/>
      <c r="D84" s="1"/>
      <c r="E84" s="1"/>
      <c r="F84" s="1"/>
      <c r="G84" s="166"/>
      <c r="H84" s="167"/>
      <c r="I84" s="167"/>
      <c r="J84" s="167"/>
    </row>
    <row r="85" ht="21.0" customHeight="1">
      <c r="A85" s="1"/>
      <c r="B85" s="1"/>
      <c r="C85" s="1"/>
      <c r="D85" s="1"/>
      <c r="E85" s="1"/>
      <c r="F85" s="1"/>
      <c r="G85" s="166"/>
      <c r="H85" s="167"/>
      <c r="I85" s="167"/>
      <c r="J85" s="167"/>
    </row>
    <row r="86" ht="21.0" customHeight="1">
      <c r="A86" s="1"/>
      <c r="B86" s="1"/>
      <c r="C86" s="1"/>
      <c r="D86" s="1"/>
      <c r="E86" s="1"/>
      <c r="F86" s="1"/>
      <c r="G86" s="166"/>
      <c r="H86" s="167"/>
      <c r="I86" s="167"/>
      <c r="J86" s="167"/>
    </row>
    <row r="87" ht="21.0" customHeight="1">
      <c r="A87" s="1"/>
      <c r="B87" s="1"/>
      <c r="C87" s="1"/>
      <c r="D87" s="1"/>
      <c r="E87" s="1"/>
      <c r="F87" s="1"/>
      <c r="G87" s="166"/>
      <c r="H87" s="167"/>
      <c r="I87" s="167"/>
      <c r="J87" s="167"/>
    </row>
    <row r="88" ht="21.0" customHeight="1">
      <c r="A88" s="1"/>
      <c r="B88" s="1"/>
      <c r="C88" s="1"/>
      <c r="D88" s="1"/>
      <c r="E88" s="1"/>
      <c r="F88" s="1"/>
      <c r="G88" s="166"/>
      <c r="H88" s="167"/>
      <c r="I88" s="167"/>
      <c r="J88" s="167"/>
    </row>
    <row r="89" ht="21.0" customHeight="1">
      <c r="A89" s="1"/>
      <c r="B89" s="1"/>
      <c r="C89" s="1"/>
      <c r="D89" s="1"/>
      <c r="E89" s="1"/>
      <c r="F89" s="1"/>
      <c r="G89" s="166"/>
      <c r="H89" s="167"/>
      <c r="I89" s="167"/>
      <c r="J89" s="167"/>
    </row>
    <row r="90" ht="21.0" customHeight="1">
      <c r="A90" s="1"/>
      <c r="B90" s="1"/>
      <c r="C90" s="1"/>
      <c r="D90" s="1"/>
      <c r="E90" s="1"/>
      <c r="F90" s="1"/>
      <c r="G90" s="166"/>
      <c r="H90" s="167"/>
      <c r="I90" s="167"/>
      <c r="J90" s="167"/>
    </row>
    <row r="91" ht="21.0" customHeight="1">
      <c r="A91" s="1"/>
      <c r="B91" s="1"/>
      <c r="C91" s="1"/>
      <c r="D91" s="1"/>
      <c r="E91" s="1"/>
      <c r="F91" s="1"/>
      <c r="G91" s="166"/>
      <c r="H91" s="167"/>
      <c r="I91" s="167"/>
      <c r="J91" s="167"/>
    </row>
    <row r="92" ht="21.0" customHeight="1">
      <c r="A92" s="1"/>
      <c r="B92" s="1"/>
      <c r="C92" s="1"/>
      <c r="D92" s="1"/>
      <c r="E92" s="1"/>
      <c r="F92" s="1"/>
      <c r="G92" s="166"/>
      <c r="H92" s="167"/>
      <c r="I92" s="167"/>
      <c r="J92" s="167"/>
    </row>
    <row r="93" ht="21.0" customHeight="1">
      <c r="A93" s="1"/>
      <c r="B93" s="1"/>
      <c r="C93" s="1"/>
      <c r="D93" s="1"/>
      <c r="E93" s="1"/>
      <c r="F93" s="1"/>
      <c r="G93" s="166"/>
      <c r="H93" s="167"/>
      <c r="I93" s="167"/>
      <c r="J93" s="167"/>
    </row>
    <row r="94" ht="21.0" customHeight="1">
      <c r="A94" s="1"/>
      <c r="B94" s="1"/>
      <c r="C94" s="1"/>
      <c r="D94" s="1"/>
      <c r="E94" s="1"/>
      <c r="F94" s="1"/>
      <c r="G94" s="166"/>
      <c r="H94" s="167"/>
      <c r="I94" s="167"/>
      <c r="J94" s="167"/>
    </row>
    <row r="95" ht="21.0" customHeight="1">
      <c r="A95" s="1"/>
      <c r="B95" s="1"/>
      <c r="C95" s="1"/>
      <c r="D95" s="1"/>
      <c r="E95" s="1"/>
      <c r="F95" s="1"/>
      <c r="G95" s="166"/>
      <c r="H95" s="167"/>
      <c r="I95" s="167"/>
      <c r="J95" s="167"/>
    </row>
    <row r="96" ht="21.0" customHeight="1">
      <c r="A96" s="1"/>
      <c r="B96" s="1"/>
      <c r="C96" s="1"/>
      <c r="D96" s="1"/>
      <c r="E96" s="1"/>
      <c r="F96" s="1"/>
      <c r="G96" s="166"/>
      <c r="H96" s="167"/>
      <c r="I96" s="167"/>
      <c r="J96" s="167"/>
    </row>
    <row r="97" ht="21.0" customHeight="1">
      <c r="A97" s="1"/>
      <c r="B97" s="1"/>
      <c r="C97" s="1"/>
      <c r="D97" s="1"/>
      <c r="E97" s="1"/>
      <c r="F97" s="1"/>
      <c r="G97" s="166"/>
      <c r="H97" s="167"/>
      <c r="I97" s="167"/>
      <c r="J97" s="167"/>
    </row>
    <row r="98" ht="21.0" customHeight="1">
      <c r="A98" s="1"/>
      <c r="B98" s="1"/>
      <c r="C98" s="1"/>
      <c r="D98" s="1"/>
      <c r="E98" s="1"/>
      <c r="F98" s="1"/>
      <c r="G98" s="166"/>
      <c r="H98" s="167"/>
      <c r="I98" s="167"/>
      <c r="J98" s="167"/>
    </row>
    <row r="99" ht="21.0" customHeight="1">
      <c r="A99" s="1"/>
      <c r="B99" s="1"/>
      <c r="C99" s="1"/>
      <c r="D99" s="1"/>
      <c r="E99" s="1"/>
      <c r="F99" s="1"/>
      <c r="G99" s="166"/>
      <c r="H99" s="167"/>
      <c r="I99" s="167"/>
      <c r="J99" s="167"/>
    </row>
    <row r="100" ht="21.0" customHeight="1">
      <c r="A100" s="1"/>
      <c r="B100" s="1"/>
      <c r="C100" s="1"/>
      <c r="D100" s="1"/>
      <c r="E100" s="1"/>
      <c r="F100" s="1"/>
      <c r="G100" s="166"/>
      <c r="H100" s="167"/>
      <c r="I100" s="167"/>
      <c r="J100" s="167"/>
    </row>
    <row r="101" ht="21.0" customHeight="1">
      <c r="A101" s="1"/>
      <c r="B101" s="1"/>
      <c r="C101" s="1"/>
      <c r="D101" s="1"/>
      <c r="E101" s="1"/>
      <c r="F101" s="1"/>
      <c r="G101" s="166"/>
      <c r="H101" s="167"/>
      <c r="I101" s="167"/>
      <c r="J101" s="167"/>
    </row>
    <row r="102" ht="21.0" customHeight="1">
      <c r="A102" s="1"/>
      <c r="B102" s="1"/>
      <c r="C102" s="1"/>
      <c r="D102" s="1"/>
      <c r="E102" s="1"/>
      <c r="F102" s="1"/>
      <c r="G102" s="166"/>
      <c r="H102" s="167"/>
      <c r="I102" s="167"/>
      <c r="J102" s="167"/>
    </row>
    <row r="103" ht="21.0" customHeight="1">
      <c r="A103" s="1"/>
      <c r="B103" s="1"/>
      <c r="C103" s="1"/>
      <c r="D103" s="1"/>
      <c r="E103" s="1"/>
      <c r="F103" s="1"/>
      <c r="G103" s="166"/>
      <c r="H103" s="167"/>
      <c r="I103" s="167"/>
      <c r="J103" s="167"/>
    </row>
    <row r="104" ht="21.0" customHeight="1">
      <c r="A104" s="1"/>
      <c r="B104" s="1"/>
      <c r="C104" s="1"/>
      <c r="D104" s="1"/>
      <c r="E104" s="1"/>
      <c r="F104" s="1"/>
      <c r="G104" s="166"/>
      <c r="H104" s="167"/>
      <c r="I104" s="167"/>
      <c r="J104" s="167"/>
    </row>
    <row r="105" ht="21.0" customHeight="1">
      <c r="A105" s="1"/>
      <c r="B105" s="1"/>
      <c r="C105" s="1"/>
      <c r="D105" s="1"/>
      <c r="E105" s="1"/>
      <c r="F105" s="1"/>
      <c r="G105" s="166"/>
      <c r="H105" s="167"/>
      <c r="I105" s="167"/>
      <c r="J105" s="167"/>
    </row>
    <row r="106" ht="21.0" customHeight="1">
      <c r="A106" s="1"/>
      <c r="B106" s="1"/>
      <c r="C106" s="1"/>
      <c r="D106" s="1"/>
      <c r="E106" s="1"/>
      <c r="F106" s="1"/>
      <c r="G106" s="166"/>
      <c r="H106" s="167"/>
      <c r="I106" s="167"/>
      <c r="J106" s="167"/>
    </row>
    <row r="107" ht="21.0" customHeight="1">
      <c r="A107" s="1"/>
      <c r="B107" s="1"/>
      <c r="C107" s="1"/>
      <c r="D107" s="1"/>
      <c r="E107" s="1"/>
      <c r="F107" s="1"/>
      <c r="G107" s="166"/>
      <c r="H107" s="167"/>
      <c r="I107" s="167"/>
      <c r="J107" s="167"/>
    </row>
    <row r="108" ht="21.0" customHeight="1">
      <c r="A108" s="1"/>
      <c r="B108" s="1"/>
      <c r="C108" s="1"/>
      <c r="D108" s="1"/>
      <c r="E108" s="1"/>
      <c r="F108" s="1"/>
      <c r="G108" s="166"/>
      <c r="H108" s="167"/>
      <c r="I108" s="167"/>
      <c r="J108" s="167"/>
    </row>
    <row r="109" ht="21.0" customHeight="1">
      <c r="A109" s="1"/>
      <c r="B109" s="1"/>
      <c r="C109" s="1"/>
      <c r="D109" s="1"/>
      <c r="E109" s="1"/>
      <c r="F109" s="1"/>
      <c r="G109" s="166"/>
      <c r="H109" s="167"/>
      <c r="I109" s="167"/>
      <c r="J109" s="167"/>
    </row>
    <row r="110" ht="21.0" customHeight="1">
      <c r="A110" s="1"/>
      <c r="B110" s="1"/>
      <c r="C110" s="1"/>
      <c r="D110" s="1"/>
      <c r="E110" s="1"/>
      <c r="F110" s="1"/>
      <c r="G110" s="166"/>
      <c r="H110" s="167"/>
      <c r="I110" s="167"/>
      <c r="J110" s="167"/>
    </row>
    <row r="111" ht="21.0" customHeight="1">
      <c r="A111" s="1"/>
      <c r="B111" s="1"/>
      <c r="C111" s="1"/>
      <c r="D111" s="1"/>
      <c r="E111" s="1"/>
      <c r="F111" s="1"/>
      <c r="G111" s="166"/>
      <c r="H111" s="167"/>
      <c r="I111" s="167"/>
      <c r="J111" s="167"/>
    </row>
    <row r="112" ht="21.0" customHeight="1">
      <c r="A112" s="1"/>
      <c r="B112" s="1"/>
      <c r="C112" s="1"/>
      <c r="D112" s="1"/>
      <c r="E112" s="1"/>
      <c r="F112" s="1"/>
      <c r="G112" s="166"/>
      <c r="H112" s="167"/>
      <c r="I112" s="167"/>
      <c r="J112" s="167"/>
    </row>
    <row r="113" ht="21.0" customHeight="1">
      <c r="A113" s="1"/>
      <c r="B113" s="1"/>
      <c r="C113" s="1"/>
      <c r="D113" s="1"/>
      <c r="E113" s="1"/>
      <c r="F113" s="1"/>
      <c r="G113" s="166"/>
      <c r="H113" s="167"/>
      <c r="I113" s="167"/>
      <c r="J113" s="167"/>
    </row>
    <row r="114" ht="21.0" customHeight="1">
      <c r="A114" s="1"/>
      <c r="B114" s="1"/>
      <c r="C114" s="1"/>
      <c r="D114" s="1"/>
      <c r="E114" s="1"/>
      <c r="F114" s="1"/>
      <c r="G114" s="166"/>
      <c r="H114" s="167"/>
      <c r="I114" s="167"/>
      <c r="J114" s="167"/>
    </row>
    <row r="115" ht="21.0" customHeight="1">
      <c r="A115" s="1"/>
      <c r="B115" s="1"/>
      <c r="C115" s="1"/>
      <c r="D115" s="1"/>
      <c r="E115" s="1"/>
      <c r="F115" s="1"/>
      <c r="G115" s="166"/>
      <c r="H115" s="167"/>
      <c r="I115" s="167"/>
      <c r="J115" s="167"/>
    </row>
    <row r="116" ht="21.0" customHeight="1">
      <c r="A116" s="1"/>
      <c r="B116" s="1"/>
      <c r="C116" s="1"/>
      <c r="D116" s="1"/>
      <c r="E116" s="1"/>
      <c r="F116" s="1"/>
      <c r="G116" s="166"/>
      <c r="H116" s="167"/>
      <c r="I116" s="167"/>
      <c r="J116" s="167"/>
    </row>
    <row r="117" ht="21.0" customHeight="1">
      <c r="A117" s="1"/>
      <c r="B117" s="1"/>
      <c r="C117" s="1"/>
      <c r="D117" s="1"/>
      <c r="E117" s="1"/>
      <c r="F117" s="1"/>
      <c r="G117" s="166"/>
      <c r="H117" s="167"/>
      <c r="I117" s="167"/>
      <c r="J117" s="167"/>
    </row>
    <row r="118" ht="21.0" customHeight="1">
      <c r="A118" s="1"/>
      <c r="B118" s="1"/>
      <c r="C118" s="1"/>
      <c r="D118" s="1"/>
      <c r="E118" s="1"/>
      <c r="F118" s="1"/>
      <c r="G118" s="166"/>
      <c r="H118" s="167"/>
      <c r="I118" s="167"/>
      <c r="J118" s="167"/>
    </row>
    <row r="119" ht="21.0" customHeight="1">
      <c r="A119" s="1"/>
      <c r="B119" s="1"/>
      <c r="C119" s="1"/>
      <c r="D119" s="1"/>
      <c r="E119" s="1"/>
      <c r="F119" s="1"/>
      <c r="G119" s="166"/>
      <c r="H119" s="167"/>
      <c r="I119" s="167"/>
      <c r="J119" s="167"/>
    </row>
    <row r="120" ht="21.0" customHeight="1">
      <c r="A120" s="1"/>
      <c r="B120" s="1"/>
      <c r="C120" s="1"/>
      <c r="D120" s="1"/>
      <c r="E120" s="1"/>
      <c r="F120" s="1"/>
      <c r="G120" s="166"/>
      <c r="H120" s="167"/>
      <c r="I120" s="167"/>
      <c r="J120" s="167"/>
    </row>
    <row r="121" ht="21.0" customHeight="1">
      <c r="A121" s="1"/>
      <c r="B121" s="1"/>
      <c r="C121" s="1"/>
      <c r="D121" s="1"/>
      <c r="E121" s="1"/>
      <c r="F121" s="1"/>
      <c r="G121" s="166"/>
      <c r="H121" s="167"/>
      <c r="I121" s="167"/>
      <c r="J121" s="167"/>
    </row>
    <row r="122" ht="21.0" customHeight="1">
      <c r="A122" s="1"/>
      <c r="B122" s="1"/>
      <c r="C122" s="1"/>
      <c r="D122" s="1"/>
      <c r="E122" s="1"/>
      <c r="F122" s="1"/>
      <c r="G122" s="166"/>
      <c r="H122" s="167"/>
      <c r="I122" s="167"/>
      <c r="J122" s="167"/>
    </row>
    <row r="123" ht="21.0" customHeight="1">
      <c r="A123" s="1"/>
      <c r="B123" s="1"/>
      <c r="C123" s="1"/>
      <c r="D123" s="1"/>
      <c r="E123" s="1"/>
      <c r="F123" s="1"/>
      <c r="G123" s="166"/>
      <c r="H123" s="167"/>
      <c r="I123" s="167"/>
      <c r="J123" s="167"/>
    </row>
    <row r="124" ht="21.0" customHeight="1">
      <c r="A124" s="1"/>
      <c r="B124" s="1"/>
      <c r="C124" s="1"/>
      <c r="D124" s="1"/>
      <c r="E124" s="1"/>
      <c r="F124" s="1"/>
      <c r="G124" s="166"/>
      <c r="H124" s="167"/>
      <c r="I124" s="167"/>
      <c r="J124" s="167"/>
    </row>
    <row r="125" ht="21.0" customHeight="1">
      <c r="A125" s="1"/>
      <c r="B125" s="1"/>
      <c r="C125" s="1"/>
      <c r="D125" s="1"/>
      <c r="E125" s="1"/>
      <c r="F125" s="1"/>
      <c r="G125" s="166"/>
      <c r="H125" s="167"/>
      <c r="I125" s="167"/>
      <c r="J125" s="167"/>
    </row>
    <row r="126" ht="21.0" customHeight="1">
      <c r="A126" s="1"/>
      <c r="B126" s="1"/>
      <c r="C126" s="1"/>
      <c r="D126" s="1"/>
      <c r="E126" s="1"/>
      <c r="F126" s="1"/>
      <c r="G126" s="166"/>
      <c r="H126" s="167"/>
      <c r="I126" s="167"/>
      <c r="J126" s="167"/>
    </row>
    <row r="127" ht="21.0" customHeight="1">
      <c r="A127" s="1"/>
      <c r="B127" s="1"/>
      <c r="C127" s="1"/>
      <c r="D127" s="1"/>
      <c r="E127" s="1"/>
      <c r="F127" s="1"/>
      <c r="G127" s="166"/>
      <c r="H127" s="167"/>
      <c r="I127" s="167"/>
      <c r="J127" s="167"/>
    </row>
    <row r="128" ht="21.0" customHeight="1">
      <c r="A128" s="1"/>
      <c r="B128" s="1"/>
      <c r="C128" s="1"/>
      <c r="D128" s="1"/>
      <c r="E128" s="1"/>
      <c r="F128" s="1"/>
      <c r="G128" s="166"/>
      <c r="H128" s="167"/>
      <c r="I128" s="167"/>
      <c r="J128" s="167"/>
    </row>
    <row r="129" ht="21.0" customHeight="1">
      <c r="A129" s="1"/>
      <c r="B129" s="1"/>
      <c r="C129" s="1"/>
      <c r="D129" s="1"/>
      <c r="E129" s="1"/>
      <c r="F129" s="1"/>
      <c r="G129" s="166"/>
      <c r="H129" s="167"/>
      <c r="I129" s="167"/>
      <c r="J129" s="167"/>
    </row>
    <row r="130" ht="21.0" customHeight="1">
      <c r="A130" s="1"/>
      <c r="B130" s="1"/>
      <c r="C130" s="1"/>
      <c r="D130" s="1"/>
      <c r="E130" s="1"/>
      <c r="F130" s="1"/>
      <c r="G130" s="166"/>
      <c r="H130" s="167"/>
      <c r="I130" s="167"/>
      <c r="J130" s="167"/>
    </row>
    <row r="131" ht="21.0" customHeight="1">
      <c r="A131" s="1"/>
      <c r="B131" s="1"/>
      <c r="C131" s="1"/>
      <c r="D131" s="1"/>
      <c r="E131" s="1"/>
      <c r="F131" s="1"/>
      <c r="G131" s="166"/>
      <c r="H131" s="167"/>
      <c r="I131" s="167"/>
      <c r="J131" s="167"/>
    </row>
    <row r="132" ht="21.0" customHeight="1">
      <c r="A132" s="1"/>
      <c r="B132" s="1"/>
      <c r="C132" s="1"/>
      <c r="D132" s="1"/>
      <c r="E132" s="1"/>
      <c r="F132" s="1"/>
      <c r="G132" s="166"/>
      <c r="H132" s="167"/>
      <c r="I132" s="167"/>
      <c r="J132" s="167"/>
    </row>
    <row r="133" ht="21.0" customHeight="1">
      <c r="A133" s="1"/>
      <c r="B133" s="1"/>
      <c r="C133" s="1"/>
      <c r="D133" s="1"/>
      <c r="E133" s="1"/>
      <c r="F133" s="1"/>
      <c r="G133" s="166"/>
      <c r="H133" s="167"/>
      <c r="I133" s="167"/>
      <c r="J133" s="167"/>
    </row>
    <row r="134" ht="21.0" customHeight="1">
      <c r="A134" s="1"/>
      <c r="B134" s="1"/>
      <c r="C134" s="1"/>
      <c r="D134" s="1"/>
      <c r="E134" s="1"/>
      <c r="F134" s="1"/>
      <c r="G134" s="166"/>
      <c r="H134" s="167"/>
      <c r="I134" s="167"/>
      <c r="J134" s="167"/>
    </row>
    <row r="135" ht="21.0" customHeight="1">
      <c r="A135" s="1"/>
      <c r="B135" s="1"/>
      <c r="C135" s="1"/>
      <c r="D135" s="1"/>
      <c r="E135" s="1"/>
      <c r="F135" s="1"/>
      <c r="G135" s="166"/>
      <c r="H135" s="167"/>
      <c r="I135" s="167"/>
      <c r="J135" s="167"/>
    </row>
    <row r="136" ht="21.0" customHeight="1">
      <c r="A136" s="1"/>
      <c r="B136" s="1"/>
      <c r="C136" s="1"/>
      <c r="D136" s="1"/>
      <c r="E136" s="1"/>
      <c r="F136" s="1"/>
      <c r="G136" s="166"/>
      <c r="H136" s="167"/>
      <c r="I136" s="167"/>
      <c r="J136" s="167"/>
    </row>
    <row r="137" ht="21.0" customHeight="1">
      <c r="A137" s="1"/>
      <c r="B137" s="1"/>
      <c r="C137" s="1"/>
      <c r="D137" s="1"/>
      <c r="E137" s="1"/>
      <c r="F137" s="1"/>
      <c r="G137" s="166"/>
      <c r="H137" s="167"/>
      <c r="I137" s="167"/>
      <c r="J137" s="167"/>
    </row>
    <row r="138" ht="21.0" customHeight="1">
      <c r="A138" s="1"/>
      <c r="B138" s="1"/>
      <c r="C138" s="1"/>
      <c r="D138" s="1"/>
      <c r="E138" s="1"/>
      <c r="F138" s="1"/>
      <c r="G138" s="166"/>
      <c r="H138" s="167"/>
      <c r="I138" s="167"/>
      <c r="J138" s="167"/>
    </row>
    <row r="139" ht="21.0" customHeight="1">
      <c r="A139" s="1"/>
      <c r="B139" s="1"/>
      <c r="C139" s="1"/>
      <c r="D139" s="1"/>
      <c r="E139" s="1"/>
      <c r="F139" s="1"/>
      <c r="G139" s="166"/>
      <c r="H139" s="167"/>
      <c r="I139" s="167"/>
      <c r="J139" s="167"/>
    </row>
    <row r="140" ht="21.0" customHeight="1">
      <c r="A140" s="1"/>
      <c r="B140" s="1"/>
      <c r="C140" s="1"/>
      <c r="D140" s="1"/>
      <c r="E140" s="1"/>
      <c r="F140" s="1"/>
      <c r="G140" s="166"/>
      <c r="H140" s="167"/>
      <c r="I140" s="167"/>
      <c r="J140" s="167"/>
    </row>
    <row r="141" ht="21.0" customHeight="1">
      <c r="A141" s="1"/>
      <c r="B141" s="1"/>
      <c r="C141" s="1"/>
      <c r="D141" s="1"/>
      <c r="E141" s="1"/>
      <c r="F141" s="1"/>
      <c r="G141" s="166"/>
      <c r="H141" s="167"/>
      <c r="I141" s="167"/>
      <c r="J141" s="167"/>
    </row>
    <row r="142" ht="21.0" customHeight="1">
      <c r="A142" s="1"/>
      <c r="B142" s="1"/>
      <c r="C142" s="1"/>
      <c r="D142" s="1"/>
      <c r="E142" s="1"/>
      <c r="F142" s="1"/>
      <c r="G142" s="166"/>
      <c r="H142" s="167"/>
      <c r="I142" s="167"/>
      <c r="J142" s="167"/>
    </row>
    <row r="143" ht="21.0" customHeight="1">
      <c r="A143" s="1"/>
      <c r="B143" s="1"/>
      <c r="C143" s="1"/>
      <c r="D143" s="1"/>
      <c r="E143" s="1"/>
      <c r="F143" s="1"/>
      <c r="G143" s="166"/>
      <c r="H143" s="167"/>
      <c r="I143" s="167"/>
      <c r="J143" s="167"/>
    </row>
    <row r="144" ht="21.0" customHeight="1">
      <c r="A144" s="1"/>
      <c r="B144" s="1"/>
      <c r="C144" s="1"/>
      <c r="D144" s="1"/>
      <c r="E144" s="1"/>
      <c r="F144" s="1"/>
      <c r="G144" s="166"/>
      <c r="H144" s="167"/>
      <c r="I144" s="167"/>
      <c r="J144" s="167"/>
    </row>
    <row r="145" ht="21.0" customHeight="1">
      <c r="A145" s="1"/>
      <c r="B145" s="1"/>
      <c r="C145" s="1"/>
      <c r="D145" s="1"/>
      <c r="E145" s="1"/>
      <c r="F145" s="1"/>
      <c r="G145" s="166"/>
      <c r="H145" s="167"/>
      <c r="I145" s="167"/>
      <c r="J145" s="167"/>
    </row>
    <row r="146" ht="21.0" customHeight="1">
      <c r="A146" s="1"/>
      <c r="B146" s="1"/>
      <c r="C146" s="1"/>
      <c r="D146" s="1"/>
      <c r="E146" s="1"/>
      <c r="F146" s="1"/>
      <c r="G146" s="166"/>
      <c r="H146" s="167"/>
      <c r="I146" s="167"/>
      <c r="J146" s="167"/>
    </row>
    <row r="147" ht="21.0" customHeight="1">
      <c r="A147" s="1"/>
      <c r="B147" s="1"/>
      <c r="C147" s="1"/>
      <c r="D147" s="1"/>
      <c r="E147" s="1"/>
      <c r="F147" s="1"/>
      <c r="G147" s="166"/>
      <c r="H147" s="167"/>
      <c r="I147" s="167"/>
      <c r="J147" s="167"/>
    </row>
    <row r="148" ht="21.0" customHeight="1">
      <c r="A148" s="1"/>
      <c r="B148" s="1"/>
      <c r="C148" s="1"/>
      <c r="D148" s="1"/>
      <c r="E148" s="1"/>
      <c r="F148" s="1"/>
      <c r="G148" s="166"/>
      <c r="H148" s="167"/>
      <c r="I148" s="167"/>
      <c r="J148" s="167"/>
    </row>
    <row r="149" ht="21.0" customHeight="1">
      <c r="A149" s="1"/>
      <c r="B149" s="1"/>
      <c r="C149" s="1"/>
      <c r="D149" s="1"/>
      <c r="E149" s="1"/>
      <c r="F149" s="1"/>
      <c r="G149" s="166"/>
      <c r="H149" s="167"/>
      <c r="I149" s="167"/>
      <c r="J149" s="167"/>
    </row>
    <row r="150" ht="21.0" customHeight="1">
      <c r="A150" s="1"/>
      <c r="B150" s="1"/>
      <c r="C150" s="1"/>
      <c r="D150" s="1"/>
      <c r="E150" s="1"/>
      <c r="F150" s="1"/>
      <c r="G150" s="166"/>
      <c r="H150" s="167"/>
      <c r="I150" s="167"/>
      <c r="J150" s="167"/>
    </row>
    <row r="151" ht="21.0" customHeight="1">
      <c r="A151" s="1"/>
      <c r="B151" s="1"/>
      <c r="C151" s="1"/>
      <c r="D151" s="1"/>
      <c r="E151" s="1"/>
      <c r="F151" s="1"/>
      <c r="G151" s="166"/>
      <c r="H151" s="167"/>
      <c r="I151" s="167"/>
      <c r="J151" s="167"/>
    </row>
    <row r="152" ht="21.0" customHeight="1">
      <c r="A152" s="1"/>
      <c r="B152" s="1"/>
      <c r="C152" s="1"/>
      <c r="D152" s="1"/>
      <c r="E152" s="1"/>
      <c r="F152" s="1"/>
      <c r="G152" s="166"/>
      <c r="H152" s="167"/>
      <c r="I152" s="167"/>
      <c r="J152" s="167"/>
    </row>
    <row r="153" ht="21.0" customHeight="1">
      <c r="A153" s="1"/>
      <c r="B153" s="1"/>
      <c r="C153" s="1"/>
      <c r="D153" s="1"/>
      <c r="E153" s="1"/>
      <c r="F153" s="1"/>
      <c r="G153" s="166"/>
      <c r="H153" s="167"/>
      <c r="I153" s="167"/>
      <c r="J153" s="167"/>
    </row>
    <row r="154" ht="21.0" customHeight="1">
      <c r="A154" s="1"/>
      <c r="B154" s="1"/>
      <c r="C154" s="1"/>
      <c r="D154" s="1"/>
      <c r="E154" s="1"/>
      <c r="F154" s="1"/>
      <c r="G154" s="166"/>
      <c r="H154" s="167"/>
      <c r="I154" s="167"/>
      <c r="J154" s="167"/>
    </row>
    <row r="155" ht="21.0" customHeight="1">
      <c r="A155" s="1"/>
      <c r="B155" s="1"/>
      <c r="C155" s="1"/>
      <c r="D155" s="1"/>
      <c r="E155" s="1"/>
      <c r="F155" s="1"/>
      <c r="G155" s="166"/>
      <c r="H155" s="167"/>
      <c r="I155" s="167"/>
      <c r="J155" s="167"/>
    </row>
    <row r="156" ht="21.0" customHeight="1">
      <c r="A156" s="1"/>
      <c r="B156" s="1"/>
      <c r="C156" s="1"/>
      <c r="D156" s="1"/>
      <c r="E156" s="1"/>
      <c r="F156" s="1"/>
      <c r="G156" s="166"/>
      <c r="H156" s="167"/>
      <c r="I156" s="167"/>
      <c r="J156" s="167"/>
    </row>
    <row r="157" ht="21.0" customHeight="1">
      <c r="A157" s="1"/>
      <c r="B157" s="1"/>
      <c r="C157" s="1"/>
      <c r="D157" s="1"/>
      <c r="E157" s="1"/>
      <c r="F157" s="1"/>
      <c r="G157" s="166"/>
      <c r="H157" s="167"/>
      <c r="I157" s="167"/>
      <c r="J157" s="167"/>
    </row>
    <row r="158" ht="21.0" customHeight="1">
      <c r="A158" s="1"/>
      <c r="B158" s="1"/>
      <c r="C158" s="1"/>
      <c r="D158" s="1"/>
      <c r="E158" s="1"/>
      <c r="F158" s="1"/>
      <c r="G158" s="166"/>
      <c r="H158" s="167"/>
      <c r="I158" s="167"/>
      <c r="J158" s="167"/>
    </row>
    <row r="159" ht="21.0" customHeight="1">
      <c r="A159" s="1"/>
      <c r="B159" s="1"/>
      <c r="C159" s="1"/>
      <c r="D159" s="1"/>
      <c r="E159" s="1"/>
      <c r="F159" s="1"/>
      <c r="G159" s="166"/>
      <c r="H159" s="167"/>
      <c r="I159" s="167"/>
      <c r="J159" s="167"/>
    </row>
    <row r="160" ht="21.0" customHeight="1">
      <c r="A160" s="1"/>
      <c r="B160" s="1"/>
      <c r="C160" s="1"/>
      <c r="D160" s="1"/>
      <c r="E160" s="1"/>
      <c r="F160" s="1"/>
      <c r="G160" s="166"/>
      <c r="H160" s="167"/>
      <c r="I160" s="167"/>
      <c r="J160" s="167"/>
    </row>
    <row r="161" ht="21.0" customHeight="1">
      <c r="A161" s="1"/>
      <c r="B161" s="1"/>
      <c r="C161" s="1"/>
      <c r="D161" s="1"/>
      <c r="E161" s="1"/>
      <c r="F161" s="1"/>
      <c r="G161" s="166"/>
      <c r="H161" s="167"/>
      <c r="I161" s="167"/>
      <c r="J161" s="167"/>
    </row>
    <row r="162" ht="21.0" customHeight="1">
      <c r="A162" s="1"/>
      <c r="B162" s="1"/>
      <c r="C162" s="1"/>
      <c r="D162" s="1"/>
      <c r="E162" s="1"/>
      <c r="F162" s="1"/>
      <c r="G162" s="166"/>
      <c r="H162" s="167"/>
      <c r="I162" s="167"/>
      <c r="J162" s="167"/>
    </row>
    <row r="163" ht="21.0" customHeight="1">
      <c r="A163" s="1"/>
      <c r="B163" s="1"/>
      <c r="C163" s="1"/>
      <c r="D163" s="1"/>
      <c r="E163" s="1"/>
      <c r="F163" s="1"/>
      <c r="G163" s="166"/>
      <c r="H163" s="167"/>
      <c r="I163" s="167"/>
      <c r="J163" s="167"/>
    </row>
    <row r="164" ht="21.0" customHeight="1">
      <c r="A164" s="1"/>
      <c r="B164" s="1"/>
      <c r="C164" s="1"/>
      <c r="D164" s="1"/>
      <c r="E164" s="1"/>
      <c r="F164" s="1"/>
      <c r="G164" s="166"/>
      <c r="H164" s="167"/>
      <c r="I164" s="167"/>
      <c r="J164" s="167"/>
    </row>
    <row r="165" ht="21.0" customHeight="1">
      <c r="A165" s="1"/>
      <c r="B165" s="1"/>
      <c r="C165" s="1"/>
      <c r="D165" s="1"/>
      <c r="E165" s="1"/>
      <c r="F165" s="1"/>
      <c r="G165" s="166"/>
      <c r="H165" s="167"/>
      <c r="I165" s="167"/>
      <c r="J165" s="167"/>
    </row>
    <row r="166" ht="21.0" customHeight="1">
      <c r="A166" s="1"/>
      <c r="B166" s="1"/>
      <c r="C166" s="1"/>
      <c r="D166" s="1"/>
      <c r="E166" s="1"/>
      <c r="F166" s="1"/>
      <c r="G166" s="166"/>
      <c r="H166" s="167"/>
      <c r="I166" s="167"/>
      <c r="J166" s="167"/>
    </row>
    <row r="167" ht="21.0" customHeight="1">
      <c r="A167" s="1"/>
      <c r="B167" s="1"/>
      <c r="C167" s="1"/>
      <c r="D167" s="1"/>
      <c r="E167" s="1"/>
      <c r="F167" s="1"/>
      <c r="G167" s="166"/>
      <c r="H167" s="167"/>
      <c r="I167" s="167"/>
      <c r="J167" s="167"/>
    </row>
    <row r="168" ht="21.0" customHeight="1">
      <c r="A168" s="1"/>
      <c r="B168" s="1"/>
      <c r="C168" s="1"/>
      <c r="D168" s="1"/>
      <c r="E168" s="1"/>
      <c r="F168" s="1"/>
      <c r="G168" s="166"/>
      <c r="H168" s="167"/>
      <c r="I168" s="167"/>
      <c r="J168" s="167"/>
    </row>
    <row r="169" ht="21.0" customHeight="1">
      <c r="A169" s="1"/>
      <c r="B169" s="1"/>
      <c r="C169" s="1"/>
      <c r="D169" s="1"/>
      <c r="E169" s="1"/>
      <c r="F169" s="1"/>
      <c r="G169" s="166"/>
      <c r="H169" s="167"/>
      <c r="I169" s="167"/>
      <c r="J169" s="167"/>
    </row>
    <row r="170" ht="21.0" customHeight="1">
      <c r="A170" s="1"/>
      <c r="B170" s="1"/>
      <c r="C170" s="1"/>
      <c r="D170" s="1"/>
      <c r="E170" s="1"/>
      <c r="F170" s="1"/>
      <c r="G170" s="166"/>
      <c r="H170" s="167"/>
      <c r="I170" s="167"/>
      <c r="J170" s="167"/>
    </row>
    <row r="171" ht="21.0" customHeight="1">
      <c r="A171" s="1"/>
      <c r="B171" s="1"/>
      <c r="C171" s="1"/>
      <c r="D171" s="1"/>
      <c r="E171" s="1"/>
      <c r="F171" s="1"/>
      <c r="G171" s="166"/>
      <c r="H171" s="167"/>
      <c r="I171" s="167"/>
      <c r="J171" s="167"/>
    </row>
    <row r="172" ht="21.0" customHeight="1">
      <c r="A172" s="1"/>
      <c r="B172" s="1"/>
      <c r="C172" s="1"/>
      <c r="D172" s="1"/>
      <c r="E172" s="1"/>
      <c r="F172" s="1"/>
      <c r="G172" s="166"/>
      <c r="H172" s="167"/>
      <c r="I172" s="167"/>
      <c r="J172" s="167"/>
    </row>
    <row r="173" ht="21.0" customHeight="1">
      <c r="A173" s="1"/>
      <c r="B173" s="1"/>
      <c r="C173" s="1"/>
      <c r="D173" s="1"/>
      <c r="E173" s="1"/>
      <c r="F173" s="1"/>
      <c r="G173" s="166"/>
      <c r="H173" s="167"/>
      <c r="I173" s="167"/>
      <c r="J173" s="167"/>
    </row>
    <row r="174" ht="21.0" customHeight="1">
      <c r="A174" s="1"/>
      <c r="B174" s="1"/>
      <c r="C174" s="1"/>
      <c r="D174" s="1"/>
      <c r="E174" s="1"/>
      <c r="F174" s="1"/>
      <c r="G174" s="166"/>
      <c r="H174" s="167"/>
      <c r="I174" s="167"/>
      <c r="J174" s="167"/>
    </row>
    <row r="175" ht="21.0" customHeight="1">
      <c r="A175" s="1"/>
      <c r="B175" s="1"/>
      <c r="C175" s="1"/>
      <c r="D175" s="1"/>
      <c r="E175" s="1"/>
      <c r="F175" s="1"/>
      <c r="G175" s="166"/>
      <c r="H175" s="167"/>
      <c r="I175" s="167"/>
      <c r="J175" s="167"/>
    </row>
    <row r="176" ht="21.0" customHeight="1">
      <c r="A176" s="1"/>
      <c r="B176" s="1"/>
      <c r="C176" s="1"/>
      <c r="D176" s="1"/>
      <c r="E176" s="1"/>
      <c r="F176" s="1"/>
      <c r="G176" s="166"/>
      <c r="H176" s="167"/>
      <c r="I176" s="167"/>
      <c r="J176" s="167"/>
    </row>
    <row r="177" ht="21.0" customHeight="1">
      <c r="A177" s="1"/>
      <c r="B177" s="1"/>
      <c r="C177" s="1"/>
      <c r="D177" s="1"/>
      <c r="E177" s="1"/>
      <c r="F177" s="1"/>
      <c r="G177" s="166"/>
      <c r="H177" s="167"/>
      <c r="I177" s="167"/>
      <c r="J177" s="167"/>
    </row>
    <row r="178" ht="21.0" customHeight="1">
      <c r="A178" s="1"/>
      <c r="B178" s="1"/>
      <c r="C178" s="1"/>
      <c r="D178" s="1"/>
      <c r="E178" s="1"/>
      <c r="F178" s="1"/>
      <c r="G178" s="166"/>
      <c r="H178" s="167"/>
      <c r="I178" s="167"/>
      <c r="J178" s="167"/>
    </row>
    <row r="179" ht="21.0" customHeight="1">
      <c r="A179" s="1"/>
      <c r="B179" s="1"/>
      <c r="C179" s="1"/>
      <c r="D179" s="1"/>
      <c r="E179" s="1"/>
      <c r="F179" s="1"/>
      <c r="G179" s="166"/>
      <c r="H179" s="167"/>
      <c r="I179" s="167"/>
      <c r="J179" s="167"/>
    </row>
    <row r="180" ht="21.0" customHeight="1">
      <c r="A180" s="1"/>
      <c r="B180" s="1"/>
      <c r="C180" s="1"/>
      <c r="D180" s="1"/>
      <c r="E180" s="1"/>
      <c r="F180" s="1"/>
      <c r="G180" s="166"/>
      <c r="H180" s="167"/>
      <c r="I180" s="167"/>
      <c r="J180" s="167"/>
    </row>
    <row r="181" ht="21.0" customHeight="1">
      <c r="A181" s="1"/>
      <c r="B181" s="1"/>
      <c r="C181" s="1"/>
      <c r="D181" s="1"/>
      <c r="E181" s="1"/>
      <c r="F181" s="1"/>
      <c r="G181" s="166"/>
      <c r="H181" s="167"/>
      <c r="I181" s="167"/>
      <c r="J181" s="167"/>
    </row>
    <row r="182" ht="21.0" customHeight="1">
      <c r="A182" s="1"/>
      <c r="B182" s="1"/>
      <c r="C182" s="1"/>
      <c r="D182" s="1"/>
      <c r="E182" s="1"/>
      <c r="F182" s="1"/>
      <c r="G182" s="166"/>
      <c r="H182" s="167"/>
      <c r="I182" s="167"/>
      <c r="J182" s="167"/>
    </row>
    <row r="183" ht="21.0" customHeight="1">
      <c r="A183" s="1"/>
      <c r="B183" s="1"/>
      <c r="C183" s="1"/>
      <c r="D183" s="1"/>
      <c r="E183" s="1"/>
      <c r="F183" s="1"/>
      <c r="G183" s="166"/>
      <c r="H183" s="167"/>
      <c r="I183" s="167"/>
      <c r="J183" s="167"/>
    </row>
    <row r="184" ht="21.0" customHeight="1">
      <c r="A184" s="1"/>
      <c r="B184" s="1"/>
      <c r="C184" s="1"/>
      <c r="D184" s="1"/>
      <c r="E184" s="1"/>
      <c r="F184" s="1"/>
      <c r="G184" s="166"/>
      <c r="H184" s="167"/>
      <c r="I184" s="167"/>
      <c r="J184" s="167"/>
    </row>
    <row r="185" ht="21.0" customHeight="1">
      <c r="A185" s="1"/>
      <c r="B185" s="1"/>
      <c r="C185" s="1"/>
      <c r="D185" s="1"/>
      <c r="E185" s="1"/>
      <c r="F185" s="1"/>
      <c r="G185" s="166"/>
      <c r="H185" s="167"/>
      <c r="I185" s="167"/>
      <c r="J185" s="167"/>
    </row>
    <row r="186" ht="21.0" customHeight="1">
      <c r="A186" s="1"/>
      <c r="B186" s="1"/>
      <c r="C186" s="1"/>
      <c r="D186" s="1"/>
      <c r="E186" s="1"/>
      <c r="F186" s="1"/>
      <c r="G186" s="166"/>
      <c r="H186" s="167"/>
      <c r="I186" s="167"/>
      <c r="J186" s="167"/>
    </row>
    <row r="187" ht="21.0" customHeight="1">
      <c r="A187" s="1"/>
      <c r="B187" s="1"/>
      <c r="C187" s="1"/>
      <c r="D187" s="1"/>
      <c r="E187" s="1"/>
      <c r="F187" s="1"/>
      <c r="G187" s="166"/>
      <c r="H187" s="167"/>
      <c r="I187" s="167"/>
      <c r="J187" s="167"/>
    </row>
    <row r="188" ht="21.0" customHeight="1">
      <c r="A188" s="1"/>
      <c r="B188" s="1"/>
      <c r="C188" s="1"/>
      <c r="D188" s="1"/>
      <c r="E188" s="1"/>
      <c r="F188" s="1"/>
      <c r="G188" s="166"/>
      <c r="H188" s="167"/>
      <c r="I188" s="167"/>
      <c r="J188" s="167"/>
    </row>
    <row r="189" ht="21.0" customHeight="1">
      <c r="A189" s="1"/>
      <c r="B189" s="1"/>
      <c r="C189" s="1"/>
      <c r="D189" s="1"/>
      <c r="E189" s="1"/>
      <c r="F189" s="1"/>
      <c r="G189" s="166"/>
      <c r="H189" s="167"/>
      <c r="I189" s="167"/>
      <c r="J189" s="167"/>
    </row>
    <row r="190" ht="21.0" customHeight="1">
      <c r="A190" s="1"/>
      <c r="B190" s="1"/>
      <c r="C190" s="1"/>
      <c r="D190" s="1"/>
      <c r="E190" s="1"/>
      <c r="F190" s="1"/>
      <c r="G190" s="166"/>
      <c r="H190" s="167"/>
      <c r="I190" s="167"/>
      <c r="J190" s="167"/>
    </row>
    <row r="191" ht="21.0" customHeight="1">
      <c r="A191" s="1"/>
      <c r="B191" s="1"/>
      <c r="C191" s="1"/>
      <c r="D191" s="1"/>
      <c r="E191" s="1"/>
      <c r="F191" s="1"/>
      <c r="G191" s="166"/>
      <c r="H191" s="167"/>
      <c r="I191" s="167"/>
      <c r="J191" s="167"/>
    </row>
    <row r="192" ht="21.0" customHeight="1">
      <c r="A192" s="1"/>
      <c r="B192" s="1"/>
      <c r="C192" s="1"/>
      <c r="D192" s="1"/>
      <c r="E192" s="1"/>
      <c r="F192" s="1"/>
      <c r="G192" s="166"/>
      <c r="H192" s="167"/>
      <c r="I192" s="167"/>
      <c r="J192" s="167"/>
    </row>
    <row r="193" ht="21.0" customHeight="1">
      <c r="A193" s="1"/>
      <c r="B193" s="1"/>
      <c r="C193" s="1"/>
      <c r="D193" s="1"/>
      <c r="E193" s="1"/>
      <c r="F193" s="1"/>
      <c r="G193" s="166"/>
      <c r="H193" s="167"/>
      <c r="I193" s="167"/>
      <c r="J193" s="167"/>
    </row>
    <row r="194" ht="21.0" customHeight="1">
      <c r="A194" s="1"/>
      <c r="B194" s="1"/>
      <c r="C194" s="1"/>
      <c r="D194" s="1"/>
      <c r="E194" s="1"/>
      <c r="F194" s="1"/>
      <c r="G194" s="166"/>
      <c r="H194" s="167"/>
      <c r="I194" s="167"/>
      <c r="J194" s="167"/>
    </row>
    <row r="195" ht="21.0" customHeight="1">
      <c r="A195" s="1"/>
      <c r="B195" s="1"/>
      <c r="C195" s="1"/>
      <c r="D195" s="1"/>
      <c r="E195" s="1"/>
      <c r="F195" s="1"/>
      <c r="G195" s="166"/>
      <c r="H195" s="167"/>
      <c r="I195" s="167"/>
      <c r="J195" s="167"/>
    </row>
    <row r="196" ht="21.0" customHeight="1">
      <c r="A196" s="1"/>
      <c r="B196" s="1"/>
      <c r="C196" s="1"/>
      <c r="D196" s="1"/>
      <c r="E196" s="1"/>
      <c r="F196" s="1"/>
      <c r="G196" s="166"/>
      <c r="H196" s="167"/>
      <c r="I196" s="167"/>
      <c r="J196" s="167"/>
    </row>
    <row r="197" ht="21.0" customHeight="1">
      <c r="A197" s="1"/>
      <c r="B197" s="1"/>
      <c r="C197" s="1"/>
      <c r="D197" s="1"/>
      <c r="E197" s="1"/>
      <c r="F197" s="1"/>
      <c r="G197" s="166"/>
      <c r="H197" s="167"/>
      <c r="I197" s="167"/>
      <c r="J197" s="167"/>
    </row>
    <row r="198" ht="21.0" customHeight="1">
      <c r="A198" s="1"/>
      <c r="B198" s="1"/>
      <c r="C198" s="1"/>
      <c r="D198" s="1"/>
      <c r="E198" s="1"/>
      <c r="F198" s="1"/>
      <c r="G198" s="166"/>
      <c r="H198" s="167"/>
      <c r="I198" s="167"/>
      <c r="J198" s="167"/>
    </row>
    <row r="199" ht="21.0" customHeight="1">
      <c r="A199" s="1"/>
      <c r="B199" s="1"/>
      <c r="C199" s="1"/>
      <c r="D199" s="1"/>
      <c r="E199" s="1"/>
      <c r="F199" s="1"/>
      <c r="G199" s="166"/>
      <c r="H199" s="167"/>
      <c r="I199" s="167"/>
      <c r="J199" s="167"/>
    </row>
    <row r="200" ht="21.0" customHeight="1">
      <c r="A200" s="1"/>
      <c r="B200" s="1"/>
      <c r="C200" s="1"/>
      <c r="D200" s="1"/>
      <c r="E200" s="1"/>
      <c r="F200" s="1"/>
      <c r="G200" s="166"/>
      <c r="H200" s="167"/>
      <c r="I200" s="167"/>
      <c r="J200" s="167"/>
    </row>
    <row r="201" ht="21.0" customHeight="1">
      <c r="A201" s="1"/>
      <c r="B201" s="1"/>
      <c r="C201" s="1"/>
      <c r="D201" s="1"/>
      <c r="E201" s="1"/>
      <c r="F201" s="1"/>
      <c r="G201" s="166"/>
      <c r="H201" s="167"/>
      <c r="I201" s="167"/>
      <c r="J201" s="167"/>
    </row>
    <row r="202" ht="21.0" customHeight="1">
      <c r="A202" s="1"/>
      <c r="B202" s="1"/>
      <c r="C202" s="1"/>
      <c r="D202" s="1"/>
      <c r="E202" s="1"/>
      <c r="F202" s="1"/>
      <c r="G202" s="166"/>
      <c r="H202" s="167"/>
      <c r="I202" s="167"/>
      <c r="J202" s="167"/>
    </row>
    <row r="203" ht="21.0" customHeight="1">
      <c r="A203" s="1"/>
      <c r="B203" s="1"/>
      <c r="C203" s="1"/>
      <c r="D203" s="1"/>
      <c r="E203" s="1"/>
      <c r="F203" s="1"/>
      <c r="G203" s="166"/>
      <c r="H203" s="167"/>
      <c r="I203" s="167"/>
      <c r="J203" s="167"/>
    </row>
    <row r="204" ht="21.0" customHeight="1">
      <c r="A204" s="1"/>
      <c r="B204" s="1"/>
      <c r="C204" s="1"/>
      <c r="D204" s="1"/>
      <c r="E204" s="1"/>
      <c r="F204" s="1"/>
      <c r="G204" s="166"/>
      <c r="H204" s="167"/>
      <c r="I204" s="167"/>
      <c r="J204" s="167"/>
    </row>
    <row r="205" ht="21.0" customHeight="1">
      <c r="A205" s="1"/>
      <c r="B205" s="1"/>
      <c r="C205" s="1"/>
      <c r="D205" s="1"/>
      <c r="E205" s="1"/>
      <c r="F205" s="1"/>
      <c r="G205" s="166"/>
      <c r="H205" s="167"/>
      <c r="I205" s="167"/>
      <c r="J205" s="167"/>
    </row>
    <row r="206" ht="21.0" customHeight="1">
      <c r="A206" s="1"/>
      <c r="B206" s="1"/>
      <c r="C206" s="1"/>
      <c r="D206" s="1"/>
      <c r="E206" s="1"/>
      <c r="F206" s="1"/>
      <c r="G206" s="166"/>
      <c r="H206" s="167"/>
      <c r="I206" s="167"/>
      <c r="J206" s="167"/>
    </row>
    <row r="207" ht="21.0" customHeight="1">
      <c r="A207" s="1"/>
      <c r="B207" s="1"/>
      <c r="C207" s="1"/>
      <c r="D207" s="1"/>
      <c r="E207" s="1"/>
      <c r="F207" s="1"/>
      <c r="G207" s="166"/>
      <c r="H207" s="167"/>
      <c r="I207" s="167"/>
      <c r="J207" s="167"/>
    </row>
    <row r="208" ht="21.0" customHeight="1">
      <c r="A208" s="1"/>
      <c r="B208" s="1"/>
      <c r="C208" s="1"/>
      <c r="D208" s="1"/>
      <c r="E208" s="1"/>
      <c r="F208" s="1"/>
      <c r="G208" s="166"/>
      <c r="H208" s="167"/>
      <c r="I208" s="167"/>
      <c r="J208" s="167"/>
    </row>
    <row r="209" ht="21.0" customHeight="1">
      <c r="A209" s="1"/>
      <c r="B209" s="1"/>
      <c r="C209" s="1"/>
      <c r="D209" s="1"/>
      <c r="E209" s="1"/>
      <c r="F209" s="1"/>
      <c r="G209" s="166"/>
      <c r="H209" s="167"/>
      <c r="I209" s="167"/>
      <c r="J209" s="167"/>
    </row>
    <row r="210" ht="21.0" customHeight="1">
      <c r="A210" s="1"/>
      <c r="B210" s="1"/>
      <c r="C210" s="1"/>
      <c r="D210" s="1"/>
      <c r="E210" s="1"/>
      <c r="F210" s="1"/>
      <c r="G210" s="166"/>
      <c r="H210" s="167"/>
      <c r="I210" s="167"/>
      <c r="J210" s="167"/>
    </row>
    <row r="211" ht="21.0" customHeight="1">
      <c r="A211" s="1"/>
      <c r="B211" s="1"/>
      <c r="C211" s="1"/>
      <c r="D211" s="1"/>
      <c r="E211" s="1"/>
      <c r="F211" s="1"/>
      <c r="G211" s="166"/>
      <c r="H211" s="167"/>
      <c r="I211" s="167"/>
      <c r="J211" s="167"/>
    </row>
    <row r="212" ht="21.0" customHeight="1">
      <c r="A212" s="1"/>
      <c r="B212" s="1"/>
      <c r="C212" s="1"/>
      <c r="D212" s="1"/>
      <c r="E212" s="1"/>
      <c r="F212" s="1"/>
      <c r="G212" s="166"/>
      <c r="H212" s="167"/>
      <c r="I212" s="167"/>
      <c r="J212" s="167"/>
    </row>
    <row r="213" ht="21.0" customHeight="1">
      <c r="A213" s="1"/>
      <c r="B213" s="1"/>
      <c r="C213" s="1"/>
      <c r="D213" s="1"/>
      <c r="E213" s="1"/>
      <c r="F213" s="1"/>
      <c r="G213" s="166"/>
      <c r="H213" s="167"/>
      <c r="I213" s="167"/>
      <c r="J213" s="167"/>
    </row>
    <row r="214" ht="21.0" customHeight="1">
      <c r="A214" s="1"/>
      <c r="B214" s="1"/>
      <c r="C214" s="1"/>
      <c r="D214" s="1"/>
      <c r="E214" s="1"/>
      <c r="F214" s="1"/>
      <c r="G214" s="166"/>
      <c r="H214" s="167"/>
      <c r="I214" s="167"/>
      <c r="J214" s="167"/>
    </row>
    <row r="215" ht="21.0" customHeight="1">
      <c r="A215" s="1"/>
      <c r="B215" s="1"/>
      <c r="C215" s="1"/>
      <c r="D215" s="1"/>
      <c r="E215" s="1"/>
      <c r="F215" s="1"/>
      <c r="G215" s="166"/>
      <c r="H215" s="167"/>
      <c r="I215" s="167"/>
      <c r="J215" s="167"/>
    </row>
    <row r="216" ht="21.0" customHeight="1">
      <c r="A216" s="1"/>
      <c r="B216" s="1"/>
      <c r="C216" s="1"/>
      <c r="D216" s="1"/>
      <c r="E216" s="1"/>
      <c r="F216" s="1"/>
      <c r="G216" s="166"/>
      <c r="H216" s="167"/>
      <c r="I216" s="167"/>
      <c r="J216" s="167"/>
    </row>
    <row r="217" ht="21.0" customHeight="1">
      <c r="A217" s="1"/>
      <c r="B217" s="1"/>
      <c r="C217" s="1"/>
      <c r="D217" s="1"/>
      <c r="E217" s="1"/>
      <c r="F217" s="1"/>
      <c r="G217" s="166"/>
      <c r="H217" s="167"/>
      <c r="I217" s="167"/>
      <c r="J217" s="167"/>
    </row>
    <row r="218" ht="21.0" customHeight="1">
      <c r="A218" s="1"/>
      <c r="B218" s="1"/>
      <c r="C218" s="1"/>
      <c r="D218" s="1"/>
      <c r="E218" s="1"/>
      <c r="F218" s="1"/>
      <c r="G218" s="166"/>
      <c r="H218" s="167"/>
      <c r="I218" s="167"/>
      <c r="J218" s="167"/>
    </row>
    <row r="219" ht="21.0" customHeight="1">
      <c r="A219" s="1"/>
      <c r="B219" s="1"/>
      <c r="C219" s="1"/>
      <c r="D219" s="1"/>
      <c r="E219" s="1"/>
      <c r="F219" s="1"/>
      <c r="G219" s="166"/>
      <c r="H219" s="167"/>
      <c r="I219" s="167"/>
      <c r="J219" s="167"/>
    </row>
    <row r="220" ht="21.0" customHeight="1">
      <c r="A220" s="1"/>
      <c r="B220" s="1"/>
      <c r="C220" s="1"/>
      <c r="D220" s="1"/>
      <c r="E220" s="1"/>
      <c r="F220" s="1"/>
      <c r="G220" s="166"/>
      <c r="H220" s="167"/>
      <c r="I220" s="167"/>
      <c r="J220" s="167"/>
    </row>
    <row r="221" ht="21.0" customHeight="1">
      <c r="A221" s="1"/>
      <c r="B221" s="1"/>
      <c r="C221" s="1"/>
      <c r="D221" s="1"/>
      <c r="E221" s="1"/>
      <c r="F221" s="1"/>
      <c r="G221" s="166"/>
      <c r="H221" s="167"/>
      <c r="I221" s="167"/>
      <c r="J221" s="167"/>
    </row>
    <row r="222" ht="21.0" customHeight="1">
      <c r="A222" s="1"/>
      <c r="B222" s="1"/>
      <c r="C222" s="1"/>
      <c r="D222" s="1"/>
      <c r="E222" s="1"/>
      <c r="F222" s="1"/>
      <c r="G222" s="166"/>
      <c r="H222" s="167"/>
      <c r="I222" s="167"/>
      <c r="J222" s="167"/>
    </row>
    <row r="223" ht="21.0" customHeight="1">
      <c r="A223" s="1"/>
      <c r="B223" s="1"/>
      <c r="C223" s="1"/>
      <c r="D223" s="1"/>
      <c r="E223" s="1"/>
      <c r="F223" s="1"/>
      <c r="G223" s="166"/>
      <c r="H223" s="167"/>
      <c r="I223" s="167"/>
      <c r="J223" s="167"/>
    </row>
    <row r="224" ht="21.0" customHeight="1">
      <c r="A224" s="1"/>
      <c r="B224" s="1"/>
      <c r="C224" s="1"/>
      <c r="D224" s="1"/>
      <c r="E224" s="1"/>
      <c r="F224" s="1"/>
      <c r="G224" s="166"/>
      <c r="H224" s="167"/>
      <c r="I224" s="167"/>
      <c r="J224" s="167"/>
    </row>
    <row r="225" ht="21.0" customHeight="1">
      <c r="A225" s="1"/>
      <c r="B225" s="1"/>
      <c r="C225" s="1"/>
      <c r="D225" s="1"/>
      <c r="E225" s="1"/>
      <c r="F225" s="1"/>
      <c r="G225" s="166"/>
      <c r="H225" s="167"/>
      <c r="I225" s="167"/>
      <c r="J225" s="167"/>
    </row>
    <row r="226" ht="21.0" customHeight="1">
      <c r="A226" s="1"/>
      <c r="B226" s="1"/>
      <c r="C226" s="1"/>
      <c r="D226" s="1"/>
      <c r="E226" s="1"/>
      <c r="F226" s="1"/>
      <c r="G226" s="166"/>
      <c r="H226" s="167"/>
      <c r="I226" s="167"/>
      <c r="J226" s="167"/>
    </row>
    <row r="227" ht="21.0" customHeight="1">
      <c r="A227" s="1"/>
      <c r="B227" s="1"/>
      <c r="C227" s="1"/>
      <c r="D227" s="1"/>
      <c r="E227" s="1"/>
      <c r="F227" s="1"/>
      <c r="G227" s="166"/>
      <c r="H227" s="167"/>
      <c r="I227" s="167"/>
      <c r="J227" s="167"/>
    </row>
    <row r="228" ht="21.0" customHeight="1">
      <c r="A228" s="1"/>
      <c r="B228" s="1"/>
      <c r="C228" s="1"/>
      <c r="D228" s="1"/>
      <c r="E228" s="1"/>
      <c r="F228" s="1"/>
      <c r="G228" s="166"/>
      <c r="H228" s="167"/>
      <c r="I228" s="167"/>
      <c r="J228" s="167"/>
    </row>
    <row r="229" ht="21.0" customHeight="1">
      <c r="A229" s="1"/>
      <c r="B229" s="1"/>
      <c r="C229" s="1"/>
      <c r="D229" s="1"/>
      <c r="E229" s="1"/>
      <c r="F229" s="1"/>
      <c r="G229" s="166"/>
      <c r="H229" s="167"/>
      <c r="I229" s="167"/>
      <c r="J229" s="167"/>
    </row>
    <row r="230" ht="21.0" customHeight="1">
      <c r="A230" s="1"/>
      <c r="B230" s="1"/>
      <c r="C230" s="1"/>
      <c r="D230" s="1"/>
      <c r="E230" s="1"/>
      <c r="F230" s="1"/>
      <c r="G230" s="166"/>
      <c r="H230" s="167"/>
      <c r="I230" s="167"/>
      <c r="J230" s="167"/>
    </row>
    <row r="231" ht="21.0" customHeight="1">
      <c r="A231" s="1"/>
      <c r="B231" s="1"/>
      <c r="C231" s="1"/>
      <c r="D231" s="1"/>
      <c r="E231" s="1"/>
      <c r="F231" s="1"/>
      <c r="G231" s="166"/>
      <c r="H231" s="167"/>
      <c r="I231" s="167"/>
      <c r="J231" s="167"/>
    </row>
    <row r="232" ht="21.0" customHeight="1">
      <c r="A232" s="1"/>
      <c r="B232" s="1"/>
      <c r="C232" s="1"/>
      <c r="D232" s="1"/>
      <c r="E232" s="1"/>
      <c r="F232" s="1"/>
      <c r="G232" s="166"/>
      <c r="H232" s="167"/>
      <c r="I232" s="167"/>
      <c r="J232" s="167"/>
    </row>
    <row r="233" ht="21.0" customHeight="1">
      <c r="A233" s="1"/>
      <c r="B233" s="1"/>
      <c r="C233" s="1"/>
      <c r="D233" s="1"/>
      <c r="E233" s="1"/>
      <c r="F233" s="1"/>
      <c r="G233" s="166"/>
      <c r="H233" s="167"/>
      <c r="I233" s="167"/>
      <c r="J233" s="167"/>
    </row>
    <row r="234" ht="21.0" customHeight="1">
      <c r="A234" s="1"/>
      <c r="B234" s="1"/>
      <c r="C234" s="1"/>
      <c r="D234" s="1"/>
      <c r="E234" s="1"/>
      <c r="F234" s="1"/>
      <c r="G234" s="166"/>
      <c r="H234" s="167"/>
      <c r="I234" s="167"/>
      <c r="J234" s="167"/>
    </row>
    <row r="235" ht="21.0" customHeight="1">
      <c r="A235" s="1"/>
      <c r="B235" s="1"/>
      <c r="C235" s="1"/>
      <c r="D235" s="1"/>
      <c r="E235" s="1"/>
      <c r="F235" s="1"/>
      <c r="G235" s="166"/>
      <c r="H235" s="167"/>
      <c r="I235" s="167"/>
      <c r="J235" s="167"/>
    </row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6">
    <mergeCell ref="E7:E8"/>
    <mergeCell ref="F7:F8"/>
    <mergeCell ref="D9:D12"/>
    <mergeCell ref="E9:E12"/>
    <mergeCell ref="I9:I12"/>
    <mergeCell ref="J9:J12"/>
    <mergeCell ref="J16:J19"/>
    <mergeCell ref="B2:B4"/>
    <mergeCell ref="D2:F2"/>
    <mergeCell ref="D3:F3"/>
    <mergeCell ref="D4:F4"/>
    <mergeCell ref="B7:B8"/>
    <mergeCell ref="D7:D8"/>
    <mergeCell ref="B9:B15"/>
    <mergeCell ref="C15:F15"/>
    <mergeCell ref="C7:C8"/>
    <mergeCell ref="C9:C12"/>
    <mergeCell ref="B16:B21"/>
    <mergeCell ref="C16:C19"/>
    <mergeCell ref="D16:D19"/>
    <mergeCell ref="E16:E19"/>
    <mergeCell ref="C21:F21"/>
    <mergeCell ref="D33:D34"/>
    <mergeCell ref="E33:E34"/>
    <mergeCell ref="D57:E57"/>
    <mergeCell ref="F33:F34"/>
    <mergeCell ref="C35:F35"/>
    <mergeCell ref="H36:I36"/>
    <mergeCell ref="B22:B26"/>
    <mergeCell ref="C22:C24"/>
    <mergeCell ref="C26:F26"/>
    <mergeCell ref="B27:B32"/>
    <mergeCell ref="C32:F32"/>
    <mergeCell ref="B33:B35"/>
    <mergeCell ref="C33:C34"/>
    <mergeCell ref="B36:F36"/>
  </mergeCells>
  <conditionalFormatting sqref="I2:I3 G12 G14:I15 J14 G19 G22">
    <cfRule type="containsText" dxfId="0" priority="1" operator="containsText" text="Do not write">
      <formula>NOT(ISERROR(SEARCH(("Do not write"),(I2))))</formula>
    </cfRule>
  </conditionalFormatting>
  <conditionalFormatting sqref="G36 I36:J36">
    <cfRule type="cellIs" dxfId="1" priority="2" operator="greaterThanOrEqual">
      <formula>5</formula>
    </cfRule>
  </conditionalFormatting>
  <conditionalFormatting sqref="G36 I36:J36">
    <cfRule type="cellIs" dxfId="2" priority="3" operator="between">
      <formula>2.8</formula>
      <formula>4.999</formula>
    </cfRule>
  </conditionalFormatting>
  <conditionalFormatting sqref="G36 I36:J36">
    <cfRule type="cellIs" dxfId="3" priority="4" operator="between">
      <formula>0</formula>
      <formula>2.799</formula>
    </cfRule>
  </conditionalFormatting>
  <conditionalFormatting sqref="H21:I21 J22:J25">
    <cfRule type="containsText" dxfId="0" priority="5" operator="containsText" text="Do not write">
      <formula>NOT(ISERROR(SEARCH(("Do not write"),(H21))))</formula>
    </cfRule>
  </conditionalFormatting>
  <conditionalFormatting sqref="I2:I3 H14:I15 J14">
    <cfRule type="notContainsBlanks" dxfId="0" priority="6">
      <formula>LEN(TRIM(I2))&gt;0</formula>
    </cfRule>
  </conditionalFormatting>
  <conditionalFormatting sqref="H21:I21 J22:J25">
    <cfRule type="notContainsBlanks" dxfId="0" priority="7">
      <formula>LEN(TRIM(H21))&gt;0</formula>
    </cfRule>
  </conditionalFormatting>
  <conditionalFormatting sqref="H26:I26">
    <cfRule type="notContainsBlanks" dxfId="0" priority="8">
      <formula>LEN(TRIM(H26))&gt;0</formula>
    </cfRule>
  </conditionalFormatting>
  <conditionalFormatting sqref="I36:J36">
    <cfRule type="containsText" dxfId="0" priority="9" operator="containsText" text="Do not write">
      <formula>NOT(ISERROR(SEARCH(("Do not write"),(I36))))</formula>
    </cfRule>
  </conditionalFormatting>
  <dataValidations>
    <dataValidation type="list" allowBlank="1" showErrorMessage="1" sqref="J13 J20">
      <formula1>"Technical,Economic,Commercial,Organisation,Political,Sustainability,Safety"</formula1>
    </dataValidation>
  </dataValidations>
  <printOptions/>
  <pageMargins bottom="0.75" footer="0.0" header="0.0" left="0.7" right="0.7" top="0.75"/>
  <pageSetup paperSize="9" orientation="portrait"/>
  <headerFooter>
    <oddFooter>&amp;L#0078D7Business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0" width="14.29"/>
  </cols>
  <sheetData>
    <row r="1" ht="15.75" customHeight="1">
      <c r="A1" s="173" t="s">
        <v>69</v>
      </c>
      <c r="B1" s="174"/>
      <c r="C1" s="174"/>
      <c r="D1" s="172"/>
      <c r="E1" s="175"/>
      <c r="F1" s="175"/>
      <c r="G1" s="176"/>
      <c r="H1" s="176"/>
      <c r="I1" s="176"/>
      <c r="J1" s="176"/>
    </row>
    <row r="2" ht="15.75" customHeight="1">
      <c r="A2" s="177" t="s">
        <v>70</v>
      </c>
      <c r="B2" s="178"/>
      <c r="C2" s="178"/>
      <c r="D2" s="178"/>
      <c r="E2" s="178"/>
      <c r="F2" s="178"/>
      <c r="G2" s="176"/>
      <c r="H2" s="176"/>
      <c r="I2" s="176"/>
      <c r="J2" s="176"/>
    </row>
    <row r="3" ht="15.75" customHeight="1">
      <c r="A3" s="176"/>
      <c r="B3" s="176"/>
      <c r="C3" s="176"/>
      <c r="D3" s="176"/>
      <c r="E3" s="176"/>
      <c r="F3" s="176"/>
      <c r="G3" s="176"/>
      <c r="H3" s="176"/>
      <c r="I3" s="176"/>
      <c r="J3" s="176"/>
    </row>
    <row r="4" ht="15.75" customHeight="1">
      <c r="A4" s="179" t="s">
        <v>71</v>
      </c>
    </row>
    <row r="5" ht="15.75" customHeight="1">
      <c r="A5" s="176"/>
      <c r="B5" s="176"/>
      <c r="C5" s="176"/>
      <c r="D5" s="176"/>
      <c r="E5" s="176"/>
      <c r="F5" s="176"/>
      <c r="G5" s="176"/>
      <c r="H5" s="176"/>
      <c r="I5" s="176"/>
      <c r="J5" s="176"/>
    </row>
    <row r="6" ht="15.75" customHeight="1">
      <c r="A6" s="179" t="s">
        <v>72</v>
      </c>
    </row>
    <row r="7" ht="15.75" customHeight="1">
      <c r="A7" s="176"/>
      <c r="B7" s="176"/>
      <c r="C7" s="176"/>
      <c r="D7" s="176"/>
      <c r="E7" s="176"/>
      <c r="F7" s="176"/>
      <c r="G7" s="176"/>
      <c r="H7" s="176"/>
      <c r="I7" s="176"/>
      <c r="J7" s="176"/>
    </row>
    <row r="8" ht="15.75" customHeight="1">
      <c r="A8" s="179" t="s">
        <v>73</v>
      </c>
    </row>
    <row r="9" ht="15.75" customHeight="1">
      <c r="A9" s="179"/>
    </row>
    <row r="10" ht="15.75" customHeight="1">
      <c r="A10" s="179" t="s">
        <v>74</v>
      </c>
    </row>
    <row r="11" ht="15.75" customHeight="1">
      <c r="A11" s="179"/>
      <c r="B11" s="179"/>
      <c r="C11" s="179"/>
      <c r="D11" s="179"/>
      <c r="E11" s="179"/>
      <c r="F11" s="179"/>
      <c r="G11" s="179"/>
      <c r="H11" s="179"/>
      <c r="I11" s="179"/>
      <c r="J11" s="179"/>
    </row>
    <row r="12" ht="15.75" customHeight="1">
      <c r="A12" s="179" t="s">
        <v>75</v>
      </c>
      <c r="B12" s="179"/>
      <c r="C12" s="179"/>
      <c r="D12" s="179"/>
      <c r="E12" s="179"/>
      <c r="F12" s="179"/>
      <c r="G12" s="179"/>
      <c r="H12" s="179"/>
      <c r="I12" s="179"/>
      <c r="J12" s="179"/>
    </row>
    <row r="13" ht="15.75" customHeight="1">
      <c r="A13" s="179"/>
      <c r="B13" s="179"/>
      <c r="C13" s="179"/>
      <c r="D13" s="179"/>
      <c r="E13" s="179"/>
      <c r="F13" s="179"/>
      <c r="G13" s="179"/>
      <c r="H13" s="179"/>
      <c r="I13" s="179"/>
      <c r="J13" s="179"/>
    </row>
    <row r="14" ht="15.75" customHeight="1">
      <c r="A14" s="179" t="s">
        <v>76</v>
      </c>
      <c r="B14" s="179"/>
      <c r="C14" s="179"/>
      <c r="D14" s="179"/>
      <c r="E14" s="179"/>
      <c r="F14" s="179"/>
      <c r="G14" s="179"/>
      <c r="H14" s="179"/>
      <c r="I14" s="179"/>
      <c r="J14" s="179"/>
    </row>
    <row r="15" ht="15.75" customHeight="1">
      <c r="A15" s="180"/>
      <c r="B15" s="180"/>
      <c r="C15" s="180"/>
      <c r="D15" s="180"/>
      <c r="E15" s="180"/>
      <c r="F15" s="180"/>
      <c r="G15" s="180"/>
      <c r="H15" s="180"/>
      <c r="I15" s="180"/>
      <c r="J15" s="180"/>
    </row>
    <row r="16" ht="15.75" customHeight="1">
      <c r="A16" s="179" t="s">
        <v>77</v>
      </c>
    </row>
    <row r="17" ht="15.75" customHeight="1">
      <c r="A17" s="180"/>
      <c r="B17" s="180"/>
      <c r="C17" s="180"/>
      <c r="D17" s="180"/>
      <c r="E17" s="180"/>
      <c r="F17" s="180"/>
      <c r="G17" s="180"/>
      <c r="H17" s="180"/>
      <c r="I17" s="180"/>
      <c r="J17" s="180"/>
    </row>
    <row r="18" ht="15.75" customHeight="1">
      <c r="A18" s="181" t="s">
        <v>78</v>
      </c>
    </row>
    <row r="19" ht="15.75" customHeight="1">
      <c r="A19" s="176"/>
      <c r="B19" s="176"/>
      <c r="C19" s="176"/>
      <c r="D19" s="176"/>
      <c r="E19" s="176"/>
      <c r="F19" s="176"/>
      <c r="G19" s="176"/>
      <c r="H19" s="176"/>
      <c r="I19" s="176"/>
      <c r="J19" s="176"/>
    </row>
    <row r="20" ht="15.75" customHeight="1">
      <c r="A20" s="176"/>
      <c r="B20" s="176"/>
      <c r="C20" s="176"/>
      <c r="D20" s="176"/>
      <c r="E20" s="176"/>
      <c r="F20" s="176"/>
      <c r="G20" s="176"/>
      <c r="H20" s="176"/>
      <c r="I20" s="176"/>
      <c r="J20" s="176"/>
    </row>
    <row r="21" ht="15.75" customHeight="1">
      <c r="A21" s="176"/>
      <c r="B21" s="176"/>
      <c r="C21" s="176"/>
      <c r="D21" s="176"/>
      <c r="E21" s="176"/>
      <c r="F21" s="176"/>
      <c r="G21" s="176"/>
      <c r="H21" s="176"/>
      <c r="I21" s="176"/>
      <c r="J21" s="176"/>
    </row>
    <row r="22" ht="15.75" customHeight="1">
      <c r="A22" s="182"/>
    </row>
    <row r="23" ht="15.75" customHeight="1">
      <c r="A23" s="176"/>
      <c r="B23" s="176"/>
      <c r="C23" s="176"/>
      <c r="D23" s="176"/>
      <c r="E23" s="176"/>
      <c r="F23" s="176"/>
      <c r="G23" s="176"/>
      <c r="H23" s="176"/>
      <c r="I23" s="176"/>
      <c r="J23" s="176"/>
    </row>
    <row r="24" ht="15.75" customHeight="1">
      <c r="A24" s="176"/>
      <c r="B24" s="176"/>
      <c r="C24" s="176"/>
      <c r="D24" s="176"/>
      <c r="E24" s="176"/>
      <c r="F24" s="176"/>
      <c r="G24" s="176"/>
      <c r="H24" s="176"/>
      <c r="I24" s="176"/>
      <c r="J24" s="176"/>
    </row>
    <row r="25" ht="15.75" customHeight="1">
      <c r="A25" s="176"/>
      <c r="B25" s="176"/>
      <c r="C25" s="176"/>
      <c r="D25" s="176"/>
      <c r="E25" s="176"/>
      <c r="F25" s="176"/>
      <c r="G25" s="176"/>
      <c r="H25" s="176"/>
      <c r="I25" s="176"/>
      <c r="J25" s="176"/>
    </row>
    <row r="26" ht="15.75" customHeight="1">
      <c r="A26" s="176"/>
      <c r="B26" s="176"/>
      <c r="C26" s="176"/>
      <c r="D26" s="176"/>
      <c r="E26" s="176"/>
      <c r="F26" s="176"/>
      <c r="G26" s="176"/>
      <c r="H26" s="176"/>
      <c r="I26" s="176"/>
      <c r="J26" s="176"/>
    </row>
    <row r="27" ht="15.75" customHeight="1">
      <c r="A27" s="176"/>
      <c r="B27" s="176"/>
      <c r="C27" s="176"/>
      <c r="D27" s="176"/>
      <c r="E27" s="176"/>
      <c r="F27" s="176"/>
      <c r="G27" s="176"/>
      <c r="H27" s="176"/>
      <c r="I27" s="176"/>
      <c r="J27" s="176"/>
    </row>
    <row r="28" ht="15.75" customHeight="1">
      <c r="A28" s="176"/>
      <c r="B28" s="176"/>
      <c r="C28" s="176"/>
      <c r="D28" s="176"/>
      <c r="E28" s="176"/>
      <c r="F28" s="176"/>
      <c r="G28" s="176"/>
      <c r="H28" s="176"/>
      <c r="I28" s="176"/>
      <c r="J28" s="176"/>
    </row>
    <row r="29" ht="15.75" customHeight="1">
      <c r="A29" s="176"/>
      <c r="B29" s="176"/>
      <c r="C29" s="176"/>
      <c r="D29" s="176"/>
      <c r="E29" s="176"/>
      <c r="F29" s="176"/>
      <c r="G29" s="176"/>
      <c r="H29" s="176"/>
      <c r="I29" s="176"/>
      <c r="J29" s="176"/>
    </row>
    <row r="30" ht="15.75" customHeight="1">
      <c r="A30" s="182"/>
    </row>
    <row r="31" ht="15.75" customHeight="1">
      <c r="A31" s="176"/>
      <c r="B31" s="176"/>
      <c r="C31" s="176"/>
      <c r="D31" s="176"/>
      <c r="E31" s="176"/>
      <c r="F31" s="176"/>
      <c r="G31" s="176"/>
      <c r="H31" s="176"/>
      <c r="I31" s="176"/>
      <c r="J31" s="176"/>
    </row>
    <row r="32" ht="15.75" customHeight="1">
      <c r="A32" s="176"/>
      <c r="B32" s="176"/>
      <c r="C32" s="176"/>
      <c r="D32" s="176"/>
      <c r="E32" s="176"/>
      <c r="F32" s="176"/>
      <c r="G32" s="176"/>
      <c r="H32" s="176"/>
      <c r="I32" s="176"/>
      <c r="J32" s="176"/>
    </row>
    <row r="33" ht="15.75" customHeight="1">
      <c r="A33" s="176"/>
      <c r="B33" s="176"/>
      <c r="C33" s="176"/>
      <c r="D33" s="176"/>
      <c r="E33" s="176"/>
      <c r="F33" s="176"/>
      <c r="G33" s="176"/>
      <c r="H33" s="176"/>
      <c r="I33" s="176"/>
      <c r="J33" s="176"/>
    </row>
    <row r="34" ht="15.75" customHeight="1">
      <c r="A34" s="176"/>
      <c r="B34" s="176"/>
      <c r="C34" s="176"/>
      <c r="D34" s="176"/>
      <c r="E34" s="176"/>
      <c r="F34" s="176"/>
      <c r="G34" s="176"/>
      <c r="H34" s="176"/>
      <c r="I34" s="176"/>
      <c r="J34" s="176"/>
    </row>
    <row r="35" ht="15.75" customHeight="1">
      <c r="A35" s="176" t="s">
        <v>79</v>
      </c>
      <c r="B35" s="176"/>
      <c r="C35" s="176"/>
      <c r="D35" s="176"/>
      <c r="E35" s="176"/>
      <c r="F35" s="176"/>
      <c r="G35" s="176"/>
      <c r="H35" s="176"/>
      <c r="I35" s="176"/>
      <c r="J35" s="176"/>
    </row>
    <row r="36" ht="15.75" customHeight="1">
      <c r="A36" s="182" t="s">
        <v>80</v>
      </c>
      <c r="E36" s="176"/>
      <c r="F36" s="176"/>
      <c r="G36" s="176"/>
      <c r="H36" s="176"/>
      <c r="I36" s="176"/>
      <c r="J36" s="176"/>
    </row>
    <row r="37" ht="15.75" customHeight="1">
      <c r="A37" s="183"/>
      <c r="B37" s="176"/>
      <c r="C37" s="176"/>
      <c r="D37" s="176"/>
      <c r="E37" s="176"/>
      <c r="F37" s="176"/>
      <c r="G37" s="176"/>
      <c r="H37" s="176"/>
      <c r="I37" s="176"/>
      <c r="J37" s="176"/>
    </row>
    <row r="38" ht="15.75" customHeight="1">
      <c r="A38" s="183" t="s">
        <v>81</v>
      </c>
      <c r="H38" s="176"/>
      <c r="I38" s="176"/>
      <c r="J38" s="176"/>
    </row>
    <row r="39" ht="15.75" customHeight="1">
      <c r="A39" s="176"/>
      <c r="B39" s="176"/>
      <c r="C39" s="176"/>
      <c r="D39" s="176"/>
      <c r="E39" s="176"/>
      <c r="F39" s="176"/>
      <c r="G39" s="176"/>
      <c r="H39" s="176"/>
      <c r="I39" s="176"/>
      <c r="J39" s="176"/>
    </row>
    <row r="40" ht="15.75" customHeight="1">
      <c r="A40" s="176" t="s">
        <v>82</v>
      </c>
      <c r="B40" s="176" t="s">
        <v>83</v>
      </c>
      <c r="C40" s="176" t="s">
        <v>84</v>
      </c>
      <c r="D40" s="176" t="s">
        <v>85</v>
      </c>
      <c r="E40" s="176" t="s">
        <v>86</v>
      </c>
      <c r="F40" s="176"/>
      <c r="G40" s="176"/>
      <c r="H40" s="176"/>
      <c r="I40" s="176"/>
      <c r="J40" s="176"/>
    </row>
    <row r="41" ht="15.75" customHeight="1">
      <c r="A41" s="176"/>
      <c r="B41" s="176" t="s">
        <v>87</v>
      </c>
      <c r="C41" s="176" t="s">
        <v>88</v>
      </c>
      <c r="D41" s="176" t="s">
        <v>89</v>
      </c>
      <c r="E41" s="176"/>
      <c r="F41" s="176"/>
      <c r="G41" s="176"/>
      <c r="H41" s="176"/>
      <c r="I41" s="176"/>
      <c r="J41" s="176"/>
    </row>
    <row r="42" ht="15.75" customHeight="1">
      <c r="A42" s="176"/>
      <c r="B42" s="176" t="s">
        <v>90</v>
      </c>
      <c r="C42" s="176" t="s">
        <v>90</v>
      </c>
      <c r="D42" s="176" t="s">
        <v>91</v>
      </c>
      <c r="E42" s="176"/>
      <c r="F42" s="176"/>
      <c r="G42" s="176"/>
      <c r="H42" s="176"/>
      <c r="I42" s="176"/>
      <c r="J42" s="176"/>
    </row>
    <row r="43" ht="15.75" customHeight="1">
      <c r="A43" s="176"/>
      <c r="B43" s="176"/>
      <c r="C43" s="176"/>
      <c r="D43" s="176" t="s">
        <v>90</v>
      </c>
      <c r="E43" s="176"/>
      <c r="F43" s="176"/>
      <c r="G43" s="176"/>
      <c r="H43" s="176"/>
      <c r="I43" s="176"/>
      <c r="J43" s="176"/>
    </row>
    <row r="44" ht="15.75" customHeight="1">
      <c r="A44" s="176"/>
      <c r="B44" s="176"/>
      <c r="C44" s="176"/>
      <c r="D44" s="176"/>
      <c r="E44" s="176"/>
      <c r="F44" s="176"/>
      <c r="G44" s="176"/>
      <c r="H44" s="176"/>
      <c r="I44" s="176"/>
      <c r="J44" s="176"/>
    </row>
    <row r="45" ht="15.75" customHeight="1">
      <c r="A45" s="176">
        <v>1.0</v>
      </c>
      <c r="B45" s="176">
        <v>2.0</v>
      </c>
      <c r="C45" s="176">
        <v>3.0</v>
      </c>
      <c r="D45" s="176">
        <v>4.0</v>
      </c>
      <c r="E45" s="176">
        <v>5.0</v>
      </c>
      <c r="F45" s="176"/>
      <c r="G45" s="176"/>
      <c r="H45" s="176"/>
      <c r="I45" s="176"/>
      <c r="J45" s="176"/>
    </row>
    <row r="46" ht="15.75" customHeight="1">
      <c r="A46" s="176"/>
      <c r="B46" s="176"/>
      <c r="C46" s="176"/>
      <c r="D46" s="176"/>
      <c r="E46" s="176"/>
      <c r="F46" s="176"/>
      <c r="G46" s="176"/>
      <c r="H46" s="176"/>
      <c r="I46" s="176"/>
      <c r="J46" s="176"/>
    </row>
    <row r="47" ht="15.75" customHeight="1">
      <c r="A47" s="176" t="s">
        <v>79</v>
      </c>
      <c r="B47" s="176"/>
      <c r="C47" s="176"/>
      <c r="D47" s="176"/>
      <c r="E47" s="176"/>
      <c r="F47" s="176"/>
      <c r="G47" s="176"/>
      <c r="H47" s="176"/>
      <c r="I47" s="176"/>
      <c r="J47" s="176"/>
    </row>
    <row r="48" ht="15.75" customHeight="1">
      <c r="A48" s="176"/>
      <c r="B48" s="176"/>
      <c r="C48" s="176"/>
      <c r="D48" s="176"/>
      <c r="E48" s="176"/>
      <c r="F48" s="176"/>
      <c r="G48" s="176"/>
      <c r="H48" s="176"/>
      <c r="I48" s="176"/>
      <c r="J48" s="176"/>
    </row>
    <row r="49" ht="15.75" customHeight="1">
      <c r="A49" s="176"/>
      <c r="B49" s="176"/>
      <c r="C49" s="176"/>
      <c r="D49" s="176"/>
      <c r="E49" s="176"/>
      <c r="F49" s="176"/>
      <c r="G49" s="176"/>
      <c r="H49" s="176"/>
      <c r="I49" s="176"/>
      <c r="J49" s="176"/>
    </row>
    <row r="50" ht="15.75" customHeight="1">
      <c r="A50" s="176"/>
      <c r="B50" s="176"/>
      <c r="C50" s="176"/>
      <c r="D50" s="176"/>
      <c r="E50" s="176"/>
      <c r="F50" s="176"/>
      <c r="G50" s="176"/>
      <c r="H50" s="176"/>
      <c r="I50" s="176"/>
      <c r="J50" s="176"/>
    </row>
    <row r="51" ht="15.75" customHeight="1">
      <c r="A51" s="176"/>
      <c r="B51" s="176"/>
      <c r="C51" s="176"/>
      <c r="D51" s="176"/>
      <c r="E51" s="176"/>
      <c r="F51" s="176"/>
      <c r="G51" s="176"/>
      <c r="H51" s="176"/>
      <c r="I51" s="176"/>
      <c r="J51" s="176"/>
    </row>
    <row r="52" ht="15.75" customHeight="1">
      <c r="A52" s="182" t="s">
        <v>92</v>
      </c>
      <c r="E52" s="176"/>
      <c r="F52" s="176"/>
      <c r="G52" s="176"/>
      <c r="H52" s="176"/>
      <c r="I52" s="176"/>
      <c r="J52" s="176"/>
    </row>
    <row r="53" ht="15.75" customHeight="1">
      <c r="A53" s="176"/>
      <c r="B53" s="176"/>
      <c r="C53" s="176"/>
      <c r="D53" s="176"/>
      <c r="E53" s="176"/>
      <c r="F53" s="176"/>
      <c r="G53" s="176"/>
      <c r="H53" s="176"/>
      <c r="I53" s="176"/>
      <c r="J53" s="176"/>
    </row>
    <row r="54" ht="15.75" customHeight="1">
      <c r="A54" s="183" t="s">
        <v>93</v>
      </c>
      <c r="J54" s="176"/>
    </row>
    <row r="55" ht="15.75" customHeight="1">
      <c r="A55" s="183"/>
      <c r="B55" s="176"/>
      <c r="C55" s="176"/>
      <c r="D55" s="176"/>
      <c r="E55" s="176"/>
      <c r="F55" s="176"/>
      <c r="G55" s="176"/>
      <c r="H55" s="176"/>
      <c r="I55" s="176"/>
      <c r="J55" s="176"/>
    </row>
    <row r="56" ht="15.75" customHeight="1">
      <c r="A56" s="183"/>
      <c r="B56" s="176"/>
      <c r="C56" s="176"/>
      <c r="D56" s="176"/>
      <c r="E56" s="176"/>
      <c r="F56" s="176"/>
      <c r="G56" s="176"/>
      <c r="H56" s="176"/>
      <c r="I56" s="176"/>
      <c r="J56" s="176"/>
    </row>
    <row r="57" ht="15.75" customHeight="1">
      <c r="A57" s="183"/>
      <c r="B57" s="176"/>
      <c r="C57" s="176"/>
      <c r="D57" s="176"/>
      <c r="E57" s="176"/>
      <c r="F57" s="176"/>
      <c r="G57" s="176"/>
      <c r="H57" s="176"/>
      <c r="I57" s="176"/>
      <c r="J57" s="176"/>
    </row>
    <row r="58" ht="15.75" customHeight="1">
      <c r="A58" s="183"/>
      <c r="B58" s="176"/>
      <c r="C58" s="176"/>
      <c r="D58" s="176"/>
      <c r="E58" s="176"/>
      <c r="F58" s="176"/>
      <c r="G58" s="176"/>
      <c r="H58" s="176"/>
      <c r="I58" s="176"/>
      <c r="J58" s="176"/>
    </row>
    <row r="59" ht="15.75" customHeight="1">
      <c r="A59" s="183"/>
      <c r="B59" s="176"/>
      <c r="C59" s="176"/>
      <c r="D59" s="176"/>
      <c r="E59" s="176"/>
      <c r="F59" s="176"/>
      <c r="G59" s="176"/>
      <c r="H59" s="176"/>
      <c r="I59" s="176"/>
      <c r="J59" s="176"/>
    </row>
    <row r="60" ht="15.75" customHeight="1">
      <c r="A60" s="183"/>
      <c r="B60" s="176"/>
      <c r="C60" s="176"/>
      <c r="D60" s="176"/>
      <c r="E60" s="176"/>
      <c r="F60" s="176"/>
      <c r="G60" s="176"/>
      <c r="H60" s="176"/>
      <c r="I60" s="176"/>
      <c r="J60" s="176"/>
    </row>
    <row r="61" ht="15.75" customHeight="1">
      <c r="A61" s="183"/>
      <c r="B61" s="176"/>
      <c r="C61" s="176"/>
      <c r="D61" s="176"/>
      <c r="E61" s="176"/>
      <c r="F61" s="176"/>
      <c r="G61" s="176"/>
      <c r="H61" s="176"/>
      <c r="I61" s="176"/>
      <c r="J61" s="176"/>
    </row>
    <row r="62" ht="15.75" customHeight="1">
      <c r="A62" s="184"/>
      <c r="B62" s="185"/>
      <c r="C62" s="185"/>
      <c r="D62" s="185"/>
      <c r="E62" s="185"/>
      <c r="F62" s="185"/>
      <c r="G62" s="185"/>
      <c r="H62" s="185"/>
      <c r="I62" s="185"/>
      <c r="J62" s="185"/>
    </row>
    <row r="63" ht="15.75" customHeight="1">
      <c r="A63" s="184"/>
      <c r="B63" s="185"/>
      <c r="C63" s="185"/>
      <c r="D63" s="185"/>
      <c r="E63" s="185"/>
      <c r="F63" s="185"/>
      <c r="G63" s="185"/>
      <c r="H63" s="185"/>
      <c r="I63" s="185"/>
      <c r="J63" s="185"/>
    </row>
    <row r="64" ht="15.75" customHeight="1">
      <c r="A64" s="184" t="s">
        <v>94</v>
      </c>
      <c r="G64" s="185"/>
      <c r="H64" s="185"/>
      <c r="I64" s="185"/>
      <c r="J64" s="185"/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5">
    <mergeCell ref="A18:J18"/>
    <mergeCell ref="A22:J22"/>
    <mergeCell ref="A30:J30"/>
    <mergeCell ref="A36:D36"/>
    <mergeCell ref="A38:G38"/>
    <mergeCell ref="A52:D52"/>
    <mergeCell ref="A54:I54"/>
    <mergeCell ref="A64:F64"/>
    <mergeCell ref="A1:D1"/>
    <mergeCell ref="A4:J4"/>
    <mergeCell ref="A6:J6"/>
    <mergeCell ref="A8:J8"/>
    <mergeCell ref="A9:J9"/>
    <mergeCell ref="A10:J10"/>
    <mergeCell ref="A16:J16"/>
  </mergeCells>
  <printOptions/>
  <pageMargins bottom="0.75" footer="0.0" header="0.0" left="0.7" right="0.7" top="0.75"/>
  <pageSetup paperSize="9" orientation="portrait"/>
  <headerFooter>
    <oddFooter>&amp;L#0078D7Business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F4E78"/>
    <outlinePr summaryBelow="0" summaryRight="0"/>
    <pageSetUpPr/>
  </sheetPr>
  <sheetViews>
    <sheetView showGridLines="0" workbookViewId="0">
      <pane xSplit="4.0" ySplit="7.0" topLeftCell="E8" activePane="bottomRight" state="frozen"/>
      <selection activeCell="E1" sqref="E1" pane="topRight"/>
      <selection activeCell="A8" sqref="A8" pane="bottomLeft"/>
      <selection activeCell="E8" sqref="E8" pane="bottomRight"/>
    </sheetView>
  </sheetViews>
  <sheetFormatPr customHeight="1" defaultColWidth="14.43" defaultRowHeight="15.0"/>
  <cols>
    <col customWidth="1" min="1" max="1" width="2.29"/>
    <col customWidth="1" min="2" max="2" width="14.71"/>
    <col customWidth="1" min="3" max="3" width="44.71"/>
    <col customWidth="1" min="4" max="4" width="43.0"/>
    <col customWidth="1" hidden="1" min="5" max="5" width="62.29"/>
    <col customWidth="1" min="6" max="17" width="28.71"/>
    <col customWidth="1" min="18" max="24" width="34.57"/>
  </cols>
  <sheetData>
    <row r="1" ht="21.0" customHeight="1">
      <c r="A1" s="1"/>
      <c r="B1" s="2"/>
      <c r="C1" s="3"/>
      <c r="D1" s="3"/>
      <c r="E1" s="4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6"/>
      <c r="S1" s="166"/>
      <c r="T1" s="166"/>
      <c r="U1" s="166"/>
      <c r="V1" s="166"/>
      <c r="W1" s="166"/>
      <c r="X1" s="166"/>
    </row>
    <row r="2" ht="21.0" customHeight="1">
      <c r="A2" s="1"/>
      <c r="B2" s="5" t="s">
        <v>0</v>
      </c>
      <c r="C2" s="186" t="s">
        <v>95</v>
      </c>
      <c r="D2" s="187" t="s">
        <v>2</v>
      </c>
      <c r="E2" s="4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6"/>
      <c r="S2" s="166"/>
      <c r="T2" s="166"/>
      <c r="U2" s="166"/>
      <c r="V2" s="166"/>
      <c r="W2" s="166"/>
      <c r="X2" s="166"/>
    </row>
    <row r="3" ht="21.0" customHeight="1">
      <c r="A3" s="1"/>
      <c r="B3" s="12"/>
      <c r="C3" s="188" t="s">
        <v>96</v>
      </c>
      <c r="D3" s="189" t="s">
        <v>5</v>
      </c>
      <c r="E3" s="4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6"/>
      <c r="S3" s="166"/>
      <c r="T3" s="166"/>
      <c r="U3" s="166"/>
      <c r="V3" s="166"/>
      <c r="W3" s="166"/>
      <c r="X3" s="166"/>
    </row>
    <row r="4" ht="21.0" customHeight="1">
      <c r="A4" s="1"/>
      <c r="B4" s="17"/>
      <c r="C4" s="190" t="s">
        <v>97</v>
      </c>
      <c r="D4" s="191" t="s">
        <v>8</v>
      </c>
      <c r="E4" s="4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6"/>
      <c r="S4" s="166"/>
      <c r="T4" s="166"/>
      <c r="U4" s="166"/>
      <c r="V4" s="166"/>
      <c r="W4" s="166"/>
      <c r="X4" s="166"/>
    </row>
    <row r="5" ht="21.0" customHeight="1">
      <c r="A5" s="1"/>
      <c r="B5" s="2"/>
      <c r="C5" s="3"/>
      <c r="D5" s="3"/>
      <c r="E5" s="4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6"/>
      <c r="S5" s="166"/>
      <c r="T5" s="166"/>
      <c r="U5" s="166"/>
      <c r="V5" s="166"/>
      <c r="W5" s="166"/>
      <c r="X5" s="166"/>
    </row>
    <row r="6" ht="45.0" customHeight="1">
      <c r="A6" s="24"/>
      <c r="B6" s="25" t="s">
        <v>10</v>
      </c>
      <c r="C6" s="25" t="s">
        <v>11</v>
      </c>
      <c r="D6" s="26" t="s">
        <v>14</v>
      </c>
      <c r="E6" s="28"/>
      <c r="F6" s="192" t="str">
        <f t="array" ref="F6">CONCATENATE(INDEX(#REF!,(COLUMN(F$6)-5),1)," ",INDEX(#REF!,(COLUMN(F$6)-5),2))</f>
        <v>#REF!</v>
      </c>
      <c r="G6" s="192" t="str">
        <f t="array" ref="G6">CONCATENATE(INDEX(#REF!,(COLUMN(G$6)-5),1)," ",INDEX(#REF!,(COLUMN(G$6)-5),2))</f>
        <v>#REF!</v>
      </c>
      <c r="H6" s="192" t="str">
        <f t="array" ref="H6">CONCATENATE(INDEX(#REF!,(COLUMN(H$6)-5),1)," ",INDEX(#REF!,(COLUMN(H$6)-5),2))</f>
        <v>#REF!</v>
      </c>
      <c r="I6" s="192" t="str">
        <f t="array" ref="I6">CONCATENATE(INDEX(#REF!,(COLUMN(I$6)-5),1)," ",INDEX(#REF!,(COLUMN(I$6)-5),2))</f>
        <v>#REF!</v>
      </c>
      <c r="J6" s="192" t="str">
        <f t="array" ref="J6">CONCATENATE(INDEX(#REF!,(COLUMN(J$6)-5),1)," ",INDEX(#REF!,(COLUMN(J$6)-5),2))</f>
        <v>#REF!</v>
      </c>
      <c r="K6" s="192" t="str">
        <f t="array" ref="K6">CONCATENATE(INDEX(#REF!,(COLUMN(K$6)-5),1)," ",INDEX(#REF!,(COLUMN(K$6)-5),2))</f>
        <v>#REF!</v>
      </c>
      <c r="L6" s="192" t="str">
        <f t="array" ref="L6">CONCATENATE(INDEX(#REF!,(COLUMN(L$6)-5),1)," ",INDEX(#REF!,(COLUMN(L$6)-5),2))</f>
        <v>#REF!</v>
      </c>
      <c r="M6" s="192" t="str">
        <f t="array" ref="M6">CONCATENATE(INDEX(#REF!,(COLUMN(M$6)-5),1)," ",INDEX(#REF!,(COLUMN(M$6)-5),2))</f>
        <v>#REF!</v>
      </c>
      <c r="N6" s="192" t="str">
        <f t="array" ref="N6">CONCATENATE(INDEX(#REF!,(COLUMN(N$6)-5),1)," ",INDEX(#REF!,(COLUMN(N$6)-5),2))</f>
        <v>#REF!</v>
      </c>
      <c r="O6" s="192" t="str">
        <f t="array" ref="O6">CONCATENATE(INDEX(#REF!,(COLUMN(O$6)-5),1)," ",INDEX(#REF!,(COLUMN(O$6)-5),2))</f>
        <v>#REF!</v>
      </c>
      <c r="P6" s="192" t="str">
        <f t="array" ref="P6">CONCATENATE(INDEX(#REF!,(COLUMN(P$6)-5),1)," ",INDEX(#REF!,(COLUMN(P$6)-5),2))</f>
        <v>#REF!</v>
      </c>
      <c r="Q6" s="192" t="str">
        <f t="array" ref="Q6">CONCATENATE(INDEX(#REF!,(COLUMN(Q$6)-5),1)," ",INDEX(#REF!,(COLUMN(Q$6)-5),2))</f>
        <v>#REF!</v>
      </c>
      <c r="R6" s="193"/>
      <c r="S6" s="193"/>
      <c r="T6" s="193"/>
      <c r="U6" s="193"/>
      <c r="V6" s="193"/>
      <c r="W6" s="193"/>
      <c r="X6" s="193"/>
    </row>
    <row r="7" ht="45.0" customHeight="1">
      <c r="A7" s="1"/>
      <c r="B7" s="29"/>
      <c r="C7" s="30"/>
      <c r="D7" s="31"/>
      <c r="E7" s="32"/>
      <c r="F7" s="34" t="str">
        <f t="array" ref="F7">INDEX(#REF!,(COLUMN(F$7)-5),1)</f>
        <v>#REF!</v>
      </c>
      <c r="G7" s="34" t="str">
        <f t="array" ref="G7">INDEX(#REF!,(COLUMN(G$7)-5),1)</f>
        <v>#REF!</v>
      </c>
      <c r="H7" s="34" t="str">
        <f t="array" ref="H7">INDEX(#REF!,(COLUMN(H$7)-5),1)</f>
        <v>#REF!</v>
      </c>
      <c r="I7" s="34" t="str">
        <f t="array" ref="I7">INDEX(#REF!,(COLUMN(I$7)-5),1)</f>
        <v>#REF!</v>
      </c>
      <c r="J7" s="34" t="str">
        <f t="array" ref="J7">INDEX(#REF!,(COLUMN(J$7)-5),1)</f>
        <v>#REF!</v>
      </c>
      <c r="K7" s="34" t="str">
        <f t="array" ref="K7">INDEX(#REF!,(COLUMN(K$7)-5),1)</f>
        <v>#REF!</v>
      </c>
      <c r="L7" s="34" t="str">
        <f t="array" ref="L7">INDEX(#REF!,(COLUMN(L$7)-5),1)</f>
        <v>#REF!</v>
      </c>
      <c r="M7" s="34" t="str">
        <f t="array" ref="M7">INDEX(#REF!,(COLUMN(M$7)-5),1)</f>
        <v>#REF!</v>
      </c>
      <c r="N7" s="34" t="str">
        <f t="array" ref="N7">INDEX(#REF!,(COLUMN(N$7)-5),1)</f>
        <v>#REF!</v>
      </c>
      <c r="O7" s="34" t="str">
        <f t="array" ref="O7">INDEX(#REF!,(COLUMN(O$7)-5),1)</f>
        <v>#REF!</v>
      </c>
      <c r="P7" s="34" t="str">
        <f t="array" ref="P7">INDEX(#REF!,(COLUMN(P$7)-5),1)</f>
        <v>#REF!</v>
      </c>
      <c r="Q7" s="34" t="str">
        <f t="array" ref="Q7">INDEX(#REF!,(COLUMN(Q$7)-5),1)</f>
        <v>#REF!</v>
      </c>
      <c r="R7" s="194"/>
      <c r="S7" s="194"/>
      <c r="T7" s="194"/>
      <c r="U7" s="194"/>
      <c r="V7" s="194"/>
      <c r="W7" s="194"/>
      <c r="X7" s="194"/>
    </row>
    <row r="8" ht="41.25" customHeight="1">
      <c r="A8" s="1"/>
      <c r="B8" s="35" t="s">
        <v>18</v>
      </c>
      <c r="C8" s="38" t="s">
        <v>98</v>
      </c>
      <c r="D8" s="39" t="s">
        <v>99</v>
      </c>
      <c r="E8" s="40"/>
      <c r="F8" s="195">
        <v>12.0</v>
      </c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66"/>
      <c r="S8" s="166"/>
      <c r="T8" s="166"/>
      <c r="U8" s="166"/>
      <c r="V8" s="166"/>
      <c r="W8" s="166"/>
      <c r="X8" s="166"/>
    </row>
    <row r="9" ht="41.25" customHeight="1">
      <c r="A9" s="1"/>
      <c r="B9" s="44"/>
      <c r="C9" s="44"/>
      <c r="D9" s="46" t="s">
        <v>100</v>
      </c>
      <c r="E9" s="50"/>
      <c r="F9" s="196">
        <v>13.0</v>
      </c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66"/>
      <c r="S9" s="166"/>
      <c r="T9" s="166"/>
      <c r="U9" s="166"/>
      <c r="V9" s="166"/>
      <c r="W9" s="166"/>
      <c r="X9" s="166"/>
    </row>
    <row r="10" ht="41.25" customHeight="1">
      <c r="A10" s="1"/>
      <c r="B10" s="44"/>
      <c r="C10" s="29"/>
      <c r="D10" s="52" t="s">
        <v>35</v>
      </c>
      <c r="E10" s="53"/>
      <c r="F10" s="197">
        <f t="shared" ref="F10:Q10" si="1">IFERROR(F9/F8-100%,"[Do not write / Automatic cell]")</f>
        <v>0.08333333333</v>
      </c>
      <c r="G10" s="197" t="str">
        <f t="shared" si="1"/>
        <v>[Do not write / Automatic cell]</v>
      </c>
      <c r="H10" s="197" t="str">
        <f t="shared" si="1"/>
        <v>[Do not write / Automatic cell]</v>
      </c>
      <c r="I10" s="197" t="str">
        <f t="shared" si="1"/>
        <v>[Do not write / Automatic cell]</v>
      </c>
      <c r="J10" s="197" t="str">
        <f t="shared" si="1"/>
        <v>[Do not write / Automatic cell]</v>
      </c>
      <c r="K10" s="197" t="str">
        <f t="shared" si="1"/>
        <v>[Do not write / Automatic cell]</v>
      </c>
      <c r="L10" s="197" t="str">
        <f t="shared" si="1"/>
        <v>[Do not write / Automatic cell]</v>
      </c>
      <c r="M10" s="197" t="str">
        <f t="shared" si="1"/>
        <v>[Do not write / Automatic cell]</v>
      </c>
      <c r="N10" s="197" t="str">
        <f t="shared" si="1"/>
        <v>[Do not write / Automatic cell]</v>
      </c>
      <c r="O10" s="197" t="str">
        <f t="shared" si="1"/>
        <v>[Do not write / Automatic cell]</v>
      </c>
      <c r="P10" s="197" t="str">
        <f t="shared" si="1"/>
        <v>[Do not write / Automatic cell]</v>
      </c>
      <c r="Q10" s="197" t="str">
        <f t="shared" si="1"/>
        <v>[Do not write / Automatic cell]</v>
      </c>
      <c r="R10" s="166"/>
      <c r="S10" s="166"/>
      <c r="T10" s="166"/>
      <c r="U10" s="166"/>
      <c r="V10" s="166"/>
      <c r="W10" s="166"/>
      <c r="X10" s="166"/>
    </row>
    <row r="11" ht="37.5" customHeight="1">
      <c r="A11" s="1"/>
      <c r="B11" s="30"/>
      <c r="C11" s="70" t="s">
        <v>101</v>
      </c>
      <c r="D11" s="72"/>
      <c r="E11" s="73"/>
      <c r="F11" s="198" t="str">
        <f t="shared" ref="F11:Q11" si="2">IFERROR((_xludf.ifs(F$10=0,"5",AND(F$10&lt;0,F$10&gt;=-0.05),"6", AND(F$10&lt;-0.05,F$10&gt;=-0.07),"7", AND(F$10&lt;-0.07,F$10&gt;=-0.09),"8",AND(F$10&lt;-0.09,F$10&gt;-0.1),"9",AND(F$10&lt;=-0.1),"10",AND(F$10&gt;0,F$10&lt;=0.05),"4", AND(F$10&gt;0.05,F$10&lt;=0.07),"3",AND(F$10&gt;0.07,F$10&lt;=0.09),"2", AND(F$10&gt;0.09,F$10&lt;=0.1),"1",AND(F$10&lt;999,F$10&gt;=0.1),"0"))*1, "[Do not write / Automatic cell]")</f>
        <v>[Do not write / Automatic cell]</v>
      </c>
      <c r="G11" s="198" t="str">
        <f t="shared" si="2"/>
        <v>[Do not write / Automatic cell]</v>
      </c>
      <c r="H11" s="198" t="str">
        <f t="shared" si="2"/>
        <v>[Do not write / Automatic cell]</v>
      </c>
      <c r="I11" s="198" t="str">
        <f t="shared" si="2"/>
        <v>[Do not write / Automatic cell]</v>
      </c>
      <c r="J11" s="198" t="str">
        <f t="shared" si="2"/>
        <v>[Do not write / Automatic cell]</v>
      </c>
      <c r="K11" s="198" t="str">
        <f t="shared" si="2"/>
        <v>[Do not write / Automatic cell]</v>
      </c>
      <c r="L11" s="198" t="str">
        <f t="shared" si="2"/>
        <v>[Do not write / Automatic cell]</v>
      </c>
      <c r="M11" s="198" t="str">
        <f t="shared" si="2"/>
        <v>[Do not write / Automatic cell]</v>
      </c>
      <c r="N11" s="198" t="str">
        <f t="shared" si="2"/>
        <v>[Do not write / Automatic cell]</v>
      </c>
      <c r="O11" s="198" t="str">
        <f t="shared" si="2"/>
        <v>[Do not write / Automatic cell]</v>
      </c>
      <c r="P11" s="198" t="str">
        <f t="shared" si="2"/>
        <v>[Do not write / Automatic cell]</v>
      </c>
      <c r="Q11" s="198" t="str">
        <f t="shared" si="2"/>
        <v>[Do not write / Automatic cell]</v>
      </c>
      <c r="R11" s="166"/>
      <c r="S11" s="166"/>
      <c r="T11" s="166"/>
      <c r="U11" s="166"/>
      <c r="V11" s="166"/>
      <c r="W11" s="166"/>
      <c r="X11" s="166"/>
    </row>
    <row r="12" ht="41.25" customHeight="1">
      <c r="A12" s="1"/>
      <c r="B12" s="78" t="s">
        <v>30</v>
      </c>
      <c r="C12" s="79" t="s">
        <v>102</v>
      </c>
      <c r="D12" s="82" t="s">
        <v>103</v>
      </c>
      <c r="E12" s="83"/>
      <c r="F12" s="199">
        <v>12.0</v>
      </c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199"/>
      <c r="R12" s="166"/>
      <c r="S12" s="166"/>
      <c r="T12" s="166"/>
      <c r="U12" s="166"/>
      <c r="V12" s="166"/>
      <c r="W12" s="166"/>
      <c r="X12" s="166"/>
    </row>
    <row r="13" ht="41.25" customHeight="1">
      <c r="A13" s="1"/>
      <c r="B13" s="44"/>
      <c r="C13" s="44"/>
      <c r="D13" s="86" t="s">
        <v>104</v>
      </c>
      <c r="E13" s="88"/>
      <c r="F13" s="200">
        <v>13.0</v>
      </c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166"/>
      <c r="S13" s="166"/>
      <c r="T13" s="166"/>
      <c r="U13" s="166"/>
      <c r="V13" s="166"/>
      <c r="W13" s="166"/>
      <c r="X13" s="166"/>
    </row>
    <row r="14" ht="41.25" customHeight="1">
      <c r="A14" s="1"/>
      <c r="B14" s="44"/>
      <c r="C14" s="44"/>
      <c r="D14" s="86" t="s">
        <v>35</v>
      </c>
      <c r="E14" s="90"/>
      <c r="F14" s="201">
        <f t="shared" ref="F14:Q14" si="3">IFERROR(F13/F12-100%,"[Do not write / Automatic cell]")</f>
        <v>0.08333333333</v>
      </c>
      <c r="G14" s="201" t="str">
        <f t="shared" si="3"/>
        <v>[Do not write / Automatic cell]</v>
      </c>
      <c r="H14" s="201" t="str">
        <f t="shared" si="3"/>
        <v>[Do not write / Automatic cell]</v>
      </c>
      <c r="I14" s="201" t="str">
        <f t="shared" si="3"/>
        <v>[Do not write / Automatic cell]</v>
      </c>
      <c r="J14" s="201" t="str">
        <f t="shared" si="3"/>
        <v>[Do not write / Automatic cell]</v>
      </c>
      <c r="K14" s="201" t="str">
        <f t="shared" si="3"/>
        <v>[Do not write / Automatic cell]</v>
      </c>
      <c r="L14" s="201" t="str">
        <f t="shared" si="3"/>
        <v>[Do not write / Automatic cell]</v>
      </c>
      <c r="M14" s="201" t="str">
        <f t="shared" si="3"/>
        <v>[Do not write / Automatic cell]</v>
      </c>
      <c r="N14" s="201" t="str">
        <f t="shared" si="3"/>
        <v>[Do not write / Automatic cell]</v>
      </c>
      <c r="O14" s="201" t="str">
        <f t="shared" si="3"/>
        <v>[Do not write / Automatic cell]</v>
      </c>
      <c r="P14" s="201" t="str">
        <f t="shared" si="3"/>
        <v>[Do not write / Automatic cell]</v>
      </c>
      <c r="Q14" s="201" t="str">
        <f t="shared" si="3"/>
        <v>[Do not write / Automatic cell]</v>
      </c>
      <c r="R14" s="166"/>
      <c r="S14" s="166"/>
      <c r="T14" s="166"/>
      <c r="U14" s="166"/>
      <c r="V14" s="166"/>
      <c r="W14" s="166"/>
      <c r="X14" s="166"/>
    </row>
    <row r="15" ht="41.25" customHeight="1">
      <c r="A15" s="1"/>
      <c r="B15" s="44"/>
      <c r="C15" s="44"/>
      <c r="D15" s="86" t="s">
        <v>105</v>
      </c>
      <c r="E15" s="202"/>
      <c r="F15" s="203" t="s">
        <v>106</v>
      </c>
      <c r="G15" s="203" t="s">
        <v>106</v>
      </c>
      <c r="H15" s="203" t="s">
        <v>106</v>
      </c>
      <c r="I15" s="203" t="s">
        <v>106</v>
      </c>
      <c r="J15" s="203" t="s">
        <v>106</v>
      </c>
      <c r="K15" s="203" t="s">
        <v>106</v>
      </c>
      <c r="L15" s="203" t="s">
        <v>106</v>
      </c>
      <c r="M15" s="203" t="s">
        <v>106</v>
      </c>
      <c r="N15" s="203" t="s">
        <v>106</v>
      </c>
      <c r="O15" s="203" t="s">
        <v>106</v>
      </c>
      <c r="P15" s="203" t="s">
        <v>106</v>
      </c>
      <c r="Q15" s="203" t="s">
        <v>106</v>
      </c>
      <c r="R15" s="166"/>
      <c r="S15" s="166"/>
      <c r="T15" s="166"/>
      <c r="U15" s="166"/>
      <c r="V15" s="166"/>
      <c r="W15" s="166"/>
      <c r="X15" s="166"/>
    </row>
    <row r="16" ht="41.25" customHeight="1">
      <c r="A16" s="1"/>
      <c r="B16" s="44"/>
      <c r="C16" s="44"/>
      <c r="D16" s="86" t="s">
        <v>107</v>
      </c>
      <c r="E16" s="202"/>
      <c r="F16" s="203" t="s">
        <v>106</v>
      </c>
      <c r="G16" s="203" t="s">
        <v>106</v>
      </c>
      <c r="H16" s="203" t="s">
        <v>106</v>
      </c>
      <c r="I16" s="203" t="s">
        <v>106</v>
      </c>
      <c r="J16" s="203" t="s">
        <v>106</v>
      </c>
      <c r="K16" s="203" t="s">
        <v>108</v>
      </c>
      <c r="L16" s="203" t="s">
        <v>106</v>
      </c>
      <c r="M16" s="203" t="s">
        <v>106</v>
      </c>
      <c r="N16" s="203" t="s">
        <v>106</v>
      </c>
      <c r="O16" s="203" t="s">
        <v>106</v>
      </c>
      <c r="P16" s="203" t="s">
        <v>106</v>
      </c>
      <c r="Q16" s="203" t="s">
        <v>106</v>
      </c>
      <c r="R16" s="166"/>
      <c r="S16" s="166"/>
      <c r="T16" s="166"/>
      <c r="U16" s="166"/>
      <c r="V16" s="166"/>
      <c r="W16" s="166"/>
      <c r="X16" s="166"/>
    </row>
    <row r="17" ht="41.25" customHeight="1">
      <c r="A17" s="1"/>
      <c r="B17" s="44"/>
      <c r="C17" s="44"/>
      <c r="D17" s="89" t="s">
        <v>109</v>
      </c>
      <c r="E17" s="202"/>
      <c r="F17" s="203" t="s">
        <v>106</v>
      </c>
      <c r="G17" s="203" t="s">
        <v>106</v>
      </c>
      <c r="H17" s="203" t="s">
        <v>106</v>
      </c>
      <c r="I17" s="203" t="s">
        <v>106</v>
      </c>
      <c r="J17" s="203" t="s">
        <v>106</v>
      </c>
      <c r="K17" s="203" t="s">
        <v>106</v>
      </c>
      <c r="L17" s="203" t="s">
        <v>106</v>
      </c>
      <c r="M17" s="203" t="s">
        <v>106</v>
      </c>
      <c r="N17" s="203" t="s">
        <v>106</v>
      </c>
      <c r="O17" s="203" t="s">
        <v>106</v>
      </c>
      <c r="P17" s="203" t="s">
        <v>106</v>
      </c>
      <c r="Q17" s="203" t="s">
        <v>106</v>
      </c>
      <c r="R17" s="166"/>
      <c r="S17" s="166"/>
      <c r="T17" s="166"/>
      <c r="U17" s="166"/>
      <c r="V17" s="166"/>
      <c r="W17" s="166"/>
      <c r="X17" s="166"/>
    </row>
    <row r="18" ht="41.25" customHeight="1">
      <c r="A18" s="1"/>
      <c r="B18" s="44"/>
      <c r="C18" s="44"/>
      <c r="D18" s="204" t="s">
        <v>110</v>
      </c>
      <c r="E18" s="205">
        <v>0.25</v>
      </c>
      <c r="F18" s="206" t="str">
        <f t="shared" ref="F18:Q18" si="4">IFERROR((_xludf.ifs(F$14=0,"5",AND(F$14&lt;0,F$14&gt;=-0.05),"6", AND(F$14&lt;-0.05,F$14&gt;=-0.1),"7", AND(F$14&lt;-0.1,F$14&gt;=-0.15),"8",AND(F$14&lt;-0.15,F$14&gt;=-0.2),"9",AND(F$14&lt;-0.2),"10",AND(F$14&gt;0,F$14&lt;=0.05),"4", AND(F$14&gt;0.05,F$14&lt;=0.1),"3",AND(F$14&gt;0.1,F$14&lt;=0.15),"2", AND(F$14&gt;0.15,F$14&lt;=0.2),"1", AND(F$14&lt;999,F$14&gt;=0.2),"0"))*1, "[Do not write / Automatic cell]")</f>
        <v>[Do not write / Automatic cell]</v>
      </c>
      <c r="G18" s="206" t="str">
        <f t="shared" si="4"/>
        <v>[Do not write / Automatic cell]</v>
      </c>
      <c r="H18" s="206" t="str">
        <f t="shared" si="4"/>
        <v>[Do not write / Automatic cell]</v>
      </c>
      <c r="I18" s="206" t="str">
        <f t="shared" si="4"/>
        <v>[Do not write / Automatic cell]</v>
      </c>
      <c r="J18" s="206" t="str">
        <f t="shared" si="4"/>
        <v>[Do not write / Automatic cell]</v>
      </c>
      <c r="K18" s="206" t="str">
        <f t="shared" si="4"/>
        <v>[Do not write / Automatic cell]</v>
      </c>
      <c r="L18" s="206" t="str">
        <f t="shared" si="4"/>
        <v>[Do not write / Automatic cell]</v>
      </c>
      <c r="M18" s="206" t="str">
        <f t="shared" si="4"/>
        <v>[Do not write / Automatic cell]</v>
      </c>
      <c r="N18" s="206" t="str">
        <f t="shared" si="4"/>
        <v>[Do not write / Automatic cell]</v>
      </c>
      <c r="O18" s="206" t="str">
        <f t="shared" si="4"/>
        <v>[Do not write / Automatic cell]</v>
      </c>
      <c r="P18" s="206" t="str">
        <f t="shared" si="4"/>
        <v>[Do not write / Automatic cell]</v>
      </c>
      <c r="Q18" s="206" t="str">
        <f t="shared" si="4"/>
        <v>[Do not write / Automatic cell]</v>
      </c>
      <c r="R18" s="166"/>
      <c r="S18" s="166"/>
      <c r="T18" s="166"/>
      <c r="U18" s="166"/>
      <c r="V18" s="166"/>
      <c r="W18" s="166"/>
      <c r="X18" s="166"/>
    </row>
    <row r="19" ht="37.5" customHeight="1">
      <c r="A19" s="1"/>
      <c r="B19" s="44"/>
      <c r="C19" s="44"/>
      <c r="D19" s="204"/>
      <c r="E19" s="205">
        <v>0.25</v>
      </c>
      <c r="F19" s="200">
        <f t="shared" ref="F19:Q19" si="5">(IF(F15="Yes: always",10,"")&amp;IF(F15="Yes: with minor exceptions",8,"")&amp;IF(F15="Only sometimes",5,"")&amp;IF(F15="Not really: with major exceptions",3,"")&amp;IF(F15="No: never",0,""))*1</f>
        <v>0</v>
      </c>
      <c r="G19" s="200">
        <f t="shared" si="5"/>
        <v>0</v>
      </c>
      <c r="H19" s="200">
        <f t="shared" si="5"/>
        <v>0</v>
      </c>
      <c r="I19" s="200">
        <f t="shared" si="5"/>
        <v>0</v>
      </c>
      <c r="J19" s="200">
        <f t="shared" si="5"/>
        <v>0</v>
      </c>
      <c r="K19" s="200">
        <f t="shared" si="5"/>
        <v>0</v>
      </c>
      <c r="L19" s="200">
        <f t="shared" si="5"/>
        <v>0</v>
      </c>
      <c r="M19" s="200">
        <f t="shared" si="5"/>
        <v>0</v>
      </c>
      <c r="N19" s="200">
        <f t="shared" si="5"/>
        <v>0</v>
      </c>
      <c r="O19" s="200">
        <f t="shared" si="5"/>
        <v>0</v>
      </c>
      <c r="P19" s="200">
        <f t="shared" si="5"/>
        <v>0</v>
      </c>
      <c r="Q19" s="200">
        <f t="shared" si="5"/>
        <v>0</v>
      </c>
      <c r="R19" s="166"/>
      <c r="S19" s="166"/>
      <c r="T19" s="166"/>
      <c r="U19" s="166"/>
      <c r="V19" s="166"/>
      <c r="W19" s="166"/>
      <c r="X19" s="166"/>
    </row>
    <row r="20" ht="37.5" customHeight="1">
      <c r="A20" s="1"/>
      <c r="B20" s="44"/>
      <c r="C20" s="44"/>
      <c r="D20" s="207"/>
      <c r="E20" s="205">
        <v>0.25</v>
      </c>
      <c r="F20" s="200">
        <f t="shared" ref="F20:Q20" si="6">(IF(F16="Yes: always",10,"")&amp;IF(F16="Yes: with minor exceptions",8,"")&amp;IF(F16="Only sometimes",5,"")&amp;IF(F16="Not really: with major exceptions",3,"")&amp;IF(F16="No: never",0,""))*1</f>
        <v>0</v>
      </c>
      <c r="G20" s="200">
        <f t="shared" si="6"/>
        <v>0</v>
      </c>
      <c r="H20" s="200">
        <f t="shared" si="6"/>
        <v>0</v>
      </c>
      <c r="I20" s="200">
        <f t="shared" si="6"/>
        <v>0</v>
      </c>
      <c r="J20" s="200">
        <f t="shared" si="6"/>
        <v>0</v>
      </c>
      <c r="K20" s="200">
        <f t="shared" si="6"/>
        <v>8</v>
      </c>
      <c r="L20" s="200">
        <f t="shared" si="6"/>
        <v>0</v>
      </c>
      <c r="M20" s="200">
        <f t="shared" si="6"/>
        <v>0</v>
      </c>
      <c r="N20" s="200">
        <f t="shared" si="6"/>
        <v>0</v>
      </c>
      <c r="O20" s="200">
        <f t="shared" si="6"/>
        <v>0</v>
      </c>
      <c r="P20" s="200">
        <f t="shared" si="6"/>
        <v>0</v>
      </c>
      <c r="Q20" s="200">
        <f t="shared" si="6"/>
        <v>0</v>
      </c>
      <c r="R20" s="166"/>
      <c r="S20" s="166"/>
      <c r="T20" s="166"/>
      <c r="U20" s="166"/>
      <c r="V20" s="166"/>
      <c r="W20" s="166"/>
      <c r="X20" s="166"/>
    </row>
    <row r="21" ht="37.5" customHeight="1">
      <c r="A21" s="1"/>
      <c r="B21" s="44"/>
      <c r="C21" s="29"/>
      <c r="D21" s="208"/>
      <c r="E21" s="209">
        <v>0.25</v>
      </c>
      <c r="F21" s="200">
        <f t="shared" ref="F21:Q21" si="7">(IF(F17="Yes: always",10,"")&amp;IF(F17="Yes: with minor exceptions",8,"")&amp;IF(F17="Only sometimes",5,"")&amp;IF(F17="Not really: with major exceptions",3,"")&amp;IF(F17="No: never",0,""))*1</f>
        <v>0</v>
      </c>
      <c r="G21" s="200">
        <f t="shared" si="7"/>
        <v>0</v>
      </c>
      <c r="H21" s="200">
        <f t="shared" si="7"/>
        <v>0</v>
      </c>
      <c r="I21" s="200">
        <f t="shared" si="7"/>
        <v>0</v>
      </c>
      <c r="J21" s="200">
        <f t="shared" si="7"/>
        <v>0</v>
      </c>
      <c r="K21" s="200">
        <f t="shared" si="7"/>
        <v>0</v>
      </c>
      <c r="L21" s="200">
        <f t="shared" si="7"/>
        <v>0</v>
      </c>
      <c r="M21" s="200">
        <f t="shared" si="7"/>
        <v>0</v>
      </c>
      <c r="N21" s="200">
        <f t="shared" si="7"/>
        <v>0</v>
      </c>
      <c r="O21" s="200">
        <f t="shared" si="7"/>
        <v>0</v>
      </c>
      <c r="P21" s="200">
        <f t="shared" si="7"/>
        <v>0</v>
      </c>
      <c r="Q21" s="200">
        <f t="shared" si="7"/>
        <v>0</v>
      </c>
      <c r="R21" s="166"/>
      <c r="S21" s="166"/>
      <c r="T21" s="166"/>
      <c r="U21" s="166"/>
      <c r="V21" s="166"/>
      <c r="W21" s="166"/>
      <c r="X21" s="166"/>
    </row>
    <row r="22" ht="37.5" customHeight="1">
      <c r="A22" s="1"/>
      <c r="B22" s="30"/>
      <c r="C22" s="97" t="s">
        <v>111</v>
      </c>
      <c r="D22" s="72"/>
      <c r="E22" s="98"/>
      <c r="F22" s="210" t="str">
        <f>IFERROR((_xludf.ifs(F$14=0,"5",AND(F$14&lt;0,F$14&gt;=-0.05),"6", AND(F$14&lt;-0.05,F$14&gt;=-0.07),"7", AND(F$14&lt;-0.07,F$14&gt;=-0.09),"8",AND(F$14&lt;-0.09,F$14&gt;-0.1),"9",AND(F$14&lt;=-0.1),"10",AND(F$14&gt;0,F$14&lt;=0.05),"4", AND(F$14&gt;0.05,F$14&lt;=0.07),"3",AND(F$14&gt;0.07,F$14&lt;=0.09),"2", AND(F$14&gt;0.09,F$14&lt;=0.1),"1",AND(F$14&lt;999,F$14&gt;=0.1),"0"))*1, "[Do not write / Automatic cell]")</f>
        <v>[Do not write / Automatic cell]</v>
      </c>
      <c r="G22" s="210" t="str">
        <f>IFERROR(__xludf.DUMMYFUNCTION("iferror(AVERAGE.WEIGHTED(G18:G21, $E$18:$E$21), ""[Do not write / Automatic cell]"")"),"[Do not write / Automatic cell]")</f>
        <v>[Do not write / Automatic cell]</v>
      </c>
      <c r="H22" s="210" t="str">
        <f>IFERROR(__xludf.DUMMYFUNCTION("iferror(AVERAGE.WEIGHTED(H18:H21, $E$18:$E$21), ""[Do not write / Automatic cell]"")"),"[Do not write / Automatic cell]")</f>
        <v>[Do not write / Automatic cell]</v>
      </c>
      <c r="I22" s="210" t="str">
        <f>IFERROR(__xludf.DUMMYFUNCTION("iferror(AVERAGE.WEIGHTED(I18:I21, $E$18:$E$21), ""[Do not write / Automatic cell]"")"),"[Do not write / Automatic cell]")</f>
        <v>[Do not write / Automatic cell]</v>
      </c>
      <c r="J22" s="210" t="str">
        <f>IFERROR(__xludf.DUMMYFUNCTION("iferror(AVERAGE.WEIGHTED(J18:J21, $E$18:$E$21), ""[Do not write / Automatic cell]"")"),"[Do not write / Automatic cell]")</f>
        <v>[Do not write / Automatic cell]</v>
      </c>
      <c r="K22" s="210" t="str">
        <f>IFERROR(__xludf.DUMMYFUNCTION("iferror(AVERAGE.WEIGHTED(K18:K21, $E$18:$E$21), ""[Do not write / Automatic cell]"")"),"[Do not write / Automatic cell]")</f>
        <v>[Do not write / Automatic cell]</v>
      </c>
      <c r="L22" s="210" t="str">
        <f>IFERROR(__xludf.DUMMYFUNCTION("iferror(AVERAGE.WEIGHTED(L18:L21, $E$18:$E$21), ""[Do not write / Automatic cell]"")"),"[Do not write / Automatic cell]")</f>
        <v>[Do not write / Automatic cell]</v>
      </c>
      <c r="M22" s="210" t="str">
        <f>IFERROR(__xludf.DUMMYFUNCTION("iferror(AVERAGE.WEIGHTED(M18:M21, $E$18:$E$21), ""[Do not write / Automatic cell]"")"),"[Do not write / Automatic cell]")</f>
        <v>[Do not write / Automatic cell]</v>
      </c>
      <c r="N22" s="210" t="str">
        <f>IFERROR(__xludf.DUMMYFUNCTION("iferror(AVERAGE.WEIGHTED(N18:N21, $E$18:$E$21), ""[Do not write / Automatic cell]"")"),"[Do not write / Automatic cell]")</f>
        <v>[Do not write / Automatic cell]</v>
      </c>
      <c r="O22" s="210" t="str">
        <f>IFERROR(__xludf.DUMMYFUNCTION("iferror(AVERAGE.WEIGHTED(O18:O21, $E$18:$E$21), ""[Do not write / Automatic cell]"")"),"[Do not write / Automatic cell]")</f>
        <v>[Do not write / Automatic cell]</v>
      </c>
      <c r="P22" s="210" t="str">
        <f>IFERROR(__xludf.DUMMYFUNCTION("iferror(AVERAGE.WEIGHTED(P18:P21, $E$18:$E$21), ""[Do not write / Automatic cell]"")"),"[Do not write / Automatic cell]")</f>
        <v>[Do not write / Automatic cell]</v>
      </c>
      <c r="Q22" s="210" t="str">
        <f>IFERROR(__xludf.DUMMYFUNCTION("iferror(AVERAGE.WEIGHTED(Q18:Q21, $E$18:$E$21), ""[Do not write / Automatic cell]"")"),"[Do not write / Automatic cell]")</f>
        <v>[Do not write / Automatic cell]</v>
      </c>
      <c r="R22" s="166"/>
      <c r="S22" s="166"/>
      <c r="T22" s="166"/>
      <c r="U22" s="166"/>
      <c r="V22" s="166"/>
      <c r="W22" s="166"/>
      <c r="X22" s="166"/>
    </row>
    <row r="23" ht="37.5" customHeight="1">
      <c r="A23" s="1"/>
      <c r="B23" s="211" t="s">
        <v>112</v>
      </c>
      <c r="C23" s="212" t="s">
        <v>113</v>
      </c>
      <c r="D23" s="213" t="s">
        <v>114</v>
      </c>
      <c r="E23" s="90"/>
      <c r="F23" s="214" t="s">
        <v>106</v>
      </c>
      <c r="G23" s="214" t="s">
        <v>106</v>
      </c>
      <c r="H23" s="214" t="s">
        <v>106</v>
      </c>
      <c r="I23" s="214" t="s">
        <v>106</v>
      </c>
      <c r="J23" s="214" t="s">
        <v>106</v>
      </c>
      <c r="K23" s="214" t="s">
        <v>106</v>
      </c>
      <c r="L23" s="214" t="s">
        <v>106</v>
      </c>
      <c r="M23" s="214" t="s">
        <v>106</v>
      </c>
      <c r="N23" s="214" t="s">
        <v>106</v>
      </c>
      <c r="O23" s="214" t="s">
        <v>106</v>
      </c>
      <c r="P23" s="214" t="s">
        <v>106</v>
      </c>
      <c r="Q23" s="214" t="s">
        <v>106</v>
      </c>
      <c r="R23" s="166"/>
      <c r="S23" s="166"/>
      <c r="T23" s="166"/>
      <c r="U23" s="166"/>
      <c r="V23" s="166"/>
      <c r="W23" s="166"/>
      <c r="X23" s="166"/>
    </row>
    <row r="24" ht="37.5" customHeight="1">
      <c r="A24" s="1"/>
      <c r="B24" s="44"/>
      <c r="C24" s="44"/>
      <c r="D24" s="215" t="s">
        <v>43</v>
      </c>
      <c r="E24" s="202"/>
      <c r="F24" s="203" t="s">
        <v>106</v>
      </c>
      <c r="G24" s="203" t="s">
        <v>106</v>
      </c>
      <c r="H24" s="203" t="s">
        <v>106</v>
      </c>
      <c r="I24" s="203" t="s">
        <v>106</v>
      </c>
      <c r="J24" s="203" t="s">
        <v>106</v>
      </c>
      <c r="K24" s="203" t="s">
        <v>106</v>
      </c>
      <c r="L24" s="203" t="s">
        <v>106</v>
      </c>
      <c r="M24" s="203" t="s">
        <v>115</v>
      </c>
      <c r="N24" s="203" t="s">
        <v>106</v>
      </c>
      <c r="O24" s="203" t="s">
        <v>106</v>
      </c>
      <c r="P24" s="203" t="s">
        <v>106</v>
      </c>
      <c r="Q24" s="203" t="s">
        <v>106</v>
      </c>
    </row>
    <row r="25" ht="37.5" hidden="1" customHeight="1">
      <c r="A25" s="1"/>
      <c r="B25" s="44"/>
      <c r="C25" s="44"/>
      <c r="D25" s="216"/>
      <c r="E25" s="217">
        <v>0.25</v>
      </c>
      <c r="F25" s="200">
        <f t="shared" ref="F25:Q25" si="8">(IF(F23="Yes: entirely",10,"")&amp;IF(F23="Yes: with minor exceptions",8,"")&amp;IF(F23="Only sometimes",4,"")&amp;IF(F23="Not really: with major exceptions",2,"")&amp;IF(F23="No: not at all",0,""))*1</f>
        <v>0</v>
      </c>
      <c r="G25" s="200">
        <f t="shared" si="8"/>
        <v>0</v>
      </c>
      <c r="H25" s="200">
        <f t="shared" si="8"/>
        <v>0</v>
      </c>
      <c r="I25" s="200">
        <f t="shared" si="8"/>
        <v>0</v>
      </c>
      <c r="J25" s="200">
        <f t="shared" si="8"/>
        <v>0</v>
      </c>
      <c r="K25" s="200">
        <f t="shared" si="8"/>
        <v>0</v>
      </c>
      <c r="L25" s="200">
        <f t="shared" si="8"/>
        <v>0</v>
      </c>
      <c r="M25" s="200">
        <f t="shared" si="8"/>
        <v>0</v>
      </c>
      <c r="N25" s="200">
        <f t="shared" si="8"/>
        <v>0</v>
      </c>
      <c r="O25" s="200">
        <f t="shared" si="8"/>
        <v>0</v>
      </c>
      <c r="P25" s="200">
        <f t="shared" si="8"/>
        <v>0</v>
      </c>
      <c r="Q25" s="200">
        <f t="shared" si="8"/>
        <v>0</v>
      </c>
      <c r="R25" s="166"/>
      <c r="S25" s="166"/>
      <c r="T25" s="166"/>
      <c r="U25" s="166"/>
      <c r="V25" s="166"/>
      <c r="W25" s="166"/>
      <c r="X25" s="166"/>
    </row>
    <row r="26" ht="37.5" hidden="1" customHeight="1">
      <c r="A26" s="1"/>
      <c r="B26" s="44"/>
      <c r="C26" s="30"/>
      <c r="D26" s="216"/>
      <c r="E26" s="217">
        <v>0.25</v>
      </c>
      <c r="F26" s="200">
        <f t="shared" ref="F26:Q26" si="9">(IF(F24="Yes: entirely",10,"")&amp;IF(F24="Yes: with minor exceptions",8,"")&amp;IF(F24="Only sometimes",4,"")&amp;IF(F24="Not really: with major exceptions",2,"")&amp;IF(F24="No: not at all",0,""))*1</f>
        <v>0</v>
      </c>
      <c r="G26" s="200">
        <f t="shared" si="9"/>
        <v>0</v>
      </c>
      <c r="H26" s="200">
        <f t="shared" si="9"/>
        <v>0</v>
      </c>
      <c r="I26" s="200">
        <f t="shared" si="9"/>
        <v>0</v>
      </c>
      <c r="J26" s="200">
        <f t="shared" si="9"/>
        <v>0</v>
      </c>
      <c r="K26" s="200">
        <f t="shared" si="9"/>
        <v>0</v>
      </c>
      <c r="L26" s="200">
        <f t="shared" si="9"/>
        <v>0</v>
      </c>
      <c r="M26" s="200">
        <f t="shared" si="9"/>
        <v>0</v>
      </c>
      <c r="N26" s="200">
        <f t="shared" si="9"/>
        <v>0</v>
      </c>
      <c r="O26" s="200">
        <f t="shared" si="9"/>
        <v>0</v>
      </c>
      <c r="P26" s="200">
        <f t="shared" si="9"/>
        <v>0</v>
      </c>
      <c r="Q26" s="200">
        <f t="shared" si="9"/>
        <v>0</v>
      </c>
      <c r="R26" s="166"/>
      <c r="S26" s="166"/>
      <c r="T26" s="166"/>
      <c r="U26" s="166"/>
      <c r="V26" s="166"/>
      <c r="W26" s="166"/>
      <c r="X26" s="166"/>
    </row>
    <row r="27" ht="37.5" customHeight="1">
      <c r="A27" s="1"/>
      <c r="B27" s="44"/>
      <c r="C27" s="218" t="s">
        <v>116</v>
      </c>
      <c r="D27" s="219" t="s">
        <v>117</v>
      </c>
      <c r="E27" s="217">
        <v>0.5</v>
      </c>
      <c r="F27" s="220">
        <v>6.0</v>
      </c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0"/>
      <c r="R27" s="166"/>
      <c r="S27" s="166"/>
      <c r="T27" s="166"/>
      <c r="U27" s="166"/>
      <c r="V27" s="166"/>
      <c r="W27" s="166"/>
      <c r="X27" s="166"/>
    </row>
    <row r="28" ht="37.5" customHeight="1">
      <c r="A28" s="1"/>
      <c r="B28" s="30"/>
      <c r="C28" s="221" t="s">
        <v>118</v>
      </c>
      <c r="D28" s="144"/>
      <c r="E28" s="117"/>
      <c r="F28" s="222">
        <f>IFERROR(__xludf.DUMMYFUNCTION("iferror(AVERAGE.WEIGHTED(F25:F27, $E$25:$E$27), ""[Do not write / Automatic cell]"")"),3.0)</f>
        <v>3</v>
      </c>
      <c r="G28" s="222" t="str">
        <f>IFERROR(__xludf.DUMMYFUNCTION("iferror(AVERAGE.WEIGHTED(G25:G27, $E$25:$E$27), ""[Do not write / Automatic cell]"")"),"[Do not write / Automatic cell]")</f>
        <v>[Do not write / Automatic cell]</v>
      </c>
      <c r="H28" s="222" t="str">
        <f>IFERROR(__xludf.DUMMYFUNCTION("iferror(AVERAGE.WEIGHTED(H25:H27, $E$25:$E$27), ""[Do not write / Automatic cell]"")"),"[Do not write / Automatic cell]")</f>
        <v>[Do not write / Automatic cell]</v>
      </c>
      <c r="I28" s="222" t="str">
        <f>IFERROR(__xludf.DUMMYFUNCTION("iferror(AVERAGE.WEIGHTED(I25:I27, $E$25:$E$27), ""[Do not write / Automatic cell]"")"),"[Do not write / Automatic cell]")</f>
        <v>[Do not write / Automatic cell]</v>
      </c>
      <c r="J28" s="222" t="str">
        <f>IFERROR(__xludf.DUMMYFUNCTION("iferror(AVERAGE.WEIGHTED(J25:J27, $E$25:$E$27), ""[Do not write / Automatic cell]"")"),"[Do not write / Automatic cell]")</f>
        <v>[Do not write / Automatic cell]</v>
      </c>
      <c r="K28" s="222" t="str">
        <f>IFERROR(__xludf.DUMMYFUNCTION("iferror(AVERAGE.WEIGHTED(K25:K27, $E$25:$E$27), ""[Do not write / Automatic cell]"")"),"[Do not write / Automatic cell]")</f>
        <v>[Do not write / Automatic cell]</v>
      </c>
      <c r="L28" s="222" t="str">
        <f>IFERROR(__xludf.DUMMYFUNCTION("iferror(AVERAGE.WEIGHTED(L25:L27, $E$25:$E$27), ""[Do not write / Automatic cell]"")"),"[Do not write / Automatic cell]")</f>
        <v>[Do not write / Automatic cell]</v>
      </c>
      <c r="M28" s="222" t="str">
        <f>IFERROR(__xludf.DUMMYFUNCTION("iferror(AVERAGE.WEIGHTED(M25:M27, $E$25:$E$27), ""[Do not write / Automatic cell]"")"),"[Do not write / Automatic cell]")</f>
        <v>[Do not write / Automatic cell]</v>
      </c>
      <c r="N28" s="222" t="str">
        <f>IFERROR(__xludf.DUMMYFUNCTION("iferror(AVERAGE.WEIGHTED(N25:N27, $E$25:$E$27), ""[Do not write / Automatic cell]"")"),"[Do not write / Automatic cell]")</f>
        <v>[Do not write / Automatic cell]</v>
      </c>
      <c r="O28" s="222" t="str">
        <f>IFERROR(__xludf.DUMMYFUNCTION("iferror(AVERAGE.WEIGHTED(O25:O27, $E$25:$E$27), ""[Do not write / Automatic cell]"")"),"[Do not write / Automatic cell]")</f>
        <v>[Do not write / Automatic cell]</v>
      </c>
      <c r="P28" s="222" t="str">
        <f>IFERROR(__xludf.DUMMYFUNCTION("iferror(AVERAGE.WEIGHTED(P25:P27, $E$25:$E$27), ""[Do not write / Automatic cell]"")"),"[Do not write / Automatic cell]")</f>
        <v>[Do not write / Automatic cell]</v>
      </c>
      <c r="Q28" s="222" t="str">
        <f>IFERROR(__xludf.DUMMYFUNCTION("iferror(AVERAGE.WEIGHTED(Q25:Q27, $E$25:$E$27), ""[Do not write / Automatic cell]"")"),"[Do not write / Automatic cell]")</f>
        <v>[Do not write / Automatic cell]</v>
      </c>
      <c r="R28" s="166"/>
      <c r="S28" s="166"/>
      <c r="T28" s="166"/>
      <c r="U28" s="166"/>
      <c r="V28" s="166"/>
      <c r="W28" s="166"/>
      <c r="X28" s="166"/>
    </row>
    <row r="29" ht="37.5" customHeight="1">
      <c r="A29" s="1"/>
      <c r="B29" s="223" t="s">
        <v>119</v>
      </c>
      <c r="C29" s="224" t="s">
        <v>120</v>
      </c>
      <c r="D29" s="225" t="s">
        <v>121</v>
      </c>
      <c r="E29" s="126"/>
      <c r="F29" s="214" t="s">
        <v>106</v>
      </c>
      <c r="G29" s="214" t="s">
        <v>106</v>
      </c>
      <c r="H29" s="214" t="s">
        <v>106</v>
      </c>
      <c r="I29" s="214" t="s">
        <v>106</v>
      </c>
      <c r="J29" s="214" t="s">
        <v>106</v>
      </c>
      <c r="K29" s="214" t="s">
        <v>106</v>
      </c>
      <c r="L29" s="214" t="s">
        <v>106</v>
      </c>
      <c r="M29" s="214" t="s">
        <v>106</v>
      </c>
      <c r="N29" s="214" t="s">
        <v>106</v>
      </c>
      <c r="O29" s="214" t="s">
        <v>106</v>
      </c>
      <c r="P29" s="214" t="s">
        <v>106</v>
      </c>
      <c r="Q29" s="214" t="s">
        <v>106</v>
      </c>
      <c r="R29" s="166"/>
      <c r="S29" s="166"/>
      <c r="T29" s="166"/>
      <c r="U29" s="166"/>
      <c r="V29" s="166"/>
      <c r="W29" s="166"/>
      <c r="X29" s="166"/>
    </row>
    <row r="30" ht="37.5" customHeight="1">
      <c r="A30" s="1"/>
      <c r="B30" s="131"/>
      <c r="C30" s="226"/>
      <c r="D30" s="227" t="s">
        <v>122</v>
      </c>
      <c r="E30" s="228"/>
      <c r="F30" s="203" t="s">
        <v>106</v>
      </c>
      <c r="G30" s="203" t="s">
        <v>106</v>
      </c>
      <c r="H30" s="203" t="s">
        <v>106</v>
      </c>
      <c r="I30" s="203" t="s">
        <v>106</v>
      </c>
      <c r="J30" s="203" t="s">
        <v>106</v>
      </c>
      <c r="K30" s="203" t="s">
        <v>106</v>
      </c>
      <c r="L30" s="203" t="s">
        <v>106</v>
      </c>
      <c r="M30" s="203" t="s">
        <v>106</v>
      </c>
      <c r="N30" s="203" t="s">
        <v>106</v>
      </c>
      <c r="O30" s="203" t="s">
        <v>106</v>
      </c>
      <c r="P30" s="203" t="s">
        <v>106</v>
      </c>
      <c r="Q30" s="203" t="s">
        <v>106</v>
      </c>
    </row>
    <row r="31" ht="37.5" hidden="1" customHeight="1">
      <c r="A31" s="134"/>
      <c r="B31" s="131"/>
      <c r="C31" s="226"/>
      <c r="D31" s="229"/>
      <c r="E31" s="137">
        <v>0.33</v>
      </c>
      <c r="F31" s="200">
        <f t="shared" ref="F31:Q31" si="10">(IF(F29="Yes: entirely",10,"")&amp;IF(F29="Yes: with minor exceptions",8,"")&amp;IF(F29="Only sometimes",4,"")&amp;IF(F29="Not really: with major exceptions",2,"")&amp;IF(F29="No: not at all",0,""))*1</f>
        <v>0</v>
      </c>
      <c r="G31" s="200">
        <f t="shared" si="10"/>
        <v>0</v>
      </c>
      <c r="H31" s="200">
        <f t="shared" si="10"/>
        <v>0</v>
      </c>
      <c r="I31" s="200">
        <f t="shared" si="10"/>
        <v>0</v>
      </c>
      <c r="J31" s="200">
        <f t="shared" si="10"/>
        <v>0</v>
      </c>
      <c r="K31" s="200">
        <f t="shared" si="10"/>
        <v>0</v>
      </c>
      <c r="L31" s="200">
        <f t="shared" si="10"/>
        <v>0</v>
      </c>
      <c r="M31" s="200">
        <f t="shared" si="10"/>
        <v>0</v>
      </c>
      <c r="N31" s="200">
        <f t="shared" si="10"/>
        <v>0</v>
      </c>
      <c r="O31" s="200">
        <f t="shared" si="10"/>
        <v>0</v>
      </c>
      <c r="P31" s="200">
        <f t="shared" si="10"/>
        <v>0</v>
      </c>
      <c r="Q31" s="200">
        <f t="shared" si="10"/>
        <v>0</v>
      </c>
      <c r="R31" s="230"/>
      <c r="S31" s="230"/>
      <c r="T31" s="230"/>
      <c r="U31" s="230"/>
      <c r="V31" s="230"/>
      <c r="W31" s="230"/>
      <c r="X31" s="230"/>
    </row>
    <row r="32" ht="37.5" hidden="1" customHeight="1">
      <c r="A32" s="134"/>
      <c r="B32" s="131"/>
      <c r="C32" s="231"/>
      <c r="D32" s="232"/>
      <c r="E32" s="137">
        <v>0.34</v>
      </c>
      <c r="F32" s="200">
        <f t="shared" ref="F32:Q32" si="11">(IF(F30="Yes: entirely",10,"")&amp;IF(F30="Yes: with minor exceptions",8,"")&amp;IF(F30="Only sometimes",4,"")&amp;IF(F30="Not really: with major exceptions",2,"")&amp;IF(F30="No: not at all",0,""))*1</f>
        <v>0</v>
      </c>
      <c r="G32" s="200">
        <f t="shared" si="11"/>
        <v>0</v>
      </c>
      <c r="H32" s="200">
        <f t="shared" si="11"/>
        <v>0</v>
      </c>
      <c r="I32" s="200">
        <f t="shared" si="11"/>
        <v>0</v>
      </c>
      <c r="J32" s="200">
        <f t="shared" si="11"/>
        <v>0</v>
      </c>
      <c r="K32" s="200">
        <f t="shared" si="11"/>
        <v>0</v>
      </c>
      <c r="L32" s="200">
        <f t="shared" si="11"/>
        <v>0</v>
      </c>
      <c r="M32" s="200">
        <f t="shared" si="11"/>
        <v>0</v>
      </c>
      <c r="N32" s="200">
        <f t="shared" si="11"/>
        <v>0</v>
      </c>
      <c r="O32" s="200">
        <f t="shared" si="11"/>
        <v>0</v>
      </c>
      <c r="P32" s="200">
        <f t="shared" si="11"/>
        <v>0</v>
      </c>
      <c r="Q32" s="200">
        <f t="shared" si="11"/>
        <v>0</v>
      </c>
      <c r="R32" s="230"/>
      <c r="S32" s="230"/>
      <c r="T32" s="230"/>
      <c r="U32" s="230"/>
      <c r="V32" s="230"/>
      <c r="W32" s="230"/>
      <c r="X32" s="230"/>
    </row>
    <row r="33" ht="37.5" hidden="1" customHeight="1">
      <c r="A33" s="134"/>
      <c r="B33" s="131"/>
      <c r="C33" s="233" t="s">
        <v>123</v>
      </c>
      <c r="D33" s="234" t="s">
        <v>124</v>
      </c>
      <c r="E33" s="235">
        <v>0.33</v>
      </c>
      <c r="F33" s="200">
        <f t="shared" ref="F33:Q33" si="12">(IF(F34=0,10,IF(AND(F34&gt;=0.1,F34&lt;=1),4,IF(AND(F34&gt;=1,F34&lt;=2),2,IF(AND(F34&gt;=2.1),0,1)))))*1</f>
        <v>10</v>
      </c>
      <c r="G33" s="200">
        <f t="shared" si="12"/>
        <v>10</v>
      </c>
      <c r="H33" s="200">
        <f t="shared" si="12"/>
        <v>10</v>
      </c>
      <c r="I33" s="200">
        <f t="shared" si="12"/>
        <v>10</v>
      </c>
      <c r="J33" s="200">
        <f t="shared" si="12"/>
        <v>10</v>
      </c>
      <c r="K33" s="200">
        <f t="shared" si="12"/>
        <v>10</v>
      </c>
      <c r="L33" s="200">
        <f t="shared" si="12"/>
        <v>10</v>
      </c>
      <c r="M33" s="200">
        <f t="shared" si="12"/>
        <v>10</v>
      </c>
      <c r="N33" s="200">
        <f t="shared" si="12"/>
        <v>10</v>
      </c>
      <c r="O33" s="200">
        <f t="shared" si="12"/>
        <v>10</v>
      </c>
      <c r="P33" s="200">
        <f t="shared" si="12"/>
        <v>10</v>
      </c>
      <c r="Q33" s="200">
        <f t="shared" si="12"/>
        <v>10</v>
      </c>
      <c r="R33" s="230"/>
      <c r="S33" s="230"/>
      <c r="T33" s="230"/>
      <c r="U33" s="230"/>
      <c r="V33" s="230"/>
      <c r="W33" s="230"/>
      <c r="X33" s="230"/>
    </row>
    <row r="34" ht="69.0" customHeight="1">
      <c r="A34" s="1"/>
      <c r="B34" s="131"/>
      <c r="C34" s="30"/>
      <c r="D34" s="225" t="s">
        <v>125</v>
      </c>
      <c r="E34" s="236"/>
      <c r="F34" s="237"/>
      <c r="G34" s="237"/>
      <c r="H34" s="237"/>
      <c r="I34" s="237"/>
      <c r="J34" s="237"/>
      <c r="K34" s="237"/>
      <c r="L34" s="237"/>
      <c r="M34" s="237"/>
      <c r="N34" s="237"/>
      <c r="O34" s="237"/>
      <c r="P34" s="237"/>
      <c r="Q34" s="237"/>
      <c r="R34" s="166"/>
      <c r="S34" s="166"/>
      <c r="T34" s="166"/>
      <c r="U34" s="166"/>
      <c r="V34" s="166"/>
      <c r="W34" s="166"/>
      <c r="X34" s="166"/>
    </row>
    <row r="35" ht="37.5" customHeight="1">
      <c r="A35" s="1"/>
      <c r="B35" s="31"/>
      <c r="C35" s="238" t="s">
        <v>126</v>
      </c>
      <c r="D35" s="72"/>
      <c r="E35" s="145"/>
      <c r="F35" s="239">
        <f>IFERROR(__xludf.DUMMYFUNCTION("iferror(AVERAGE.WEIGHTED(F31:F33, $E$31:$E$33), ""[Do not write / Automatic cell]"")"),3.3)</f>
        <v>3.3</v>
      </c>
      <c r="G35" s="239">
        <f>IFERROR(__xludf.DUMMYFUNCTION("iferror(AVERAGE.WEIGHTED(G31:G33, $E$31:$E$33), ""[Do not write / Automatic cell]"")"),3.3)</f>
        <v>3.3</v>
      </c>
      <c r="H35" s="239">
        <f>IFERROR(__xludf.DUMMYFUNCTION("iferror(AVERAGE.WEIGHTED(H31:H33, $E$31:$E$33), ""[Do not write / Automatic cell]"")"),3.3)</f>
        <v>3.3</v>
      </c>
      <c r="I35" s="239">
        <f>IFERROR(__xludf.DUMMYFUNCTION("iferror(AVERAGE.WEIGHTED(I31:I33, $E$31:$E$33), ""[Do not write / Automatic cell]"")"),3.3)</f>
        <v>3.3</v>
      </c>
      <c r="J35" s="239">
        <f>IFERROR(__xludf.DUMMYFUNCTION("iferror(AVERAGE.WEIGHTED(J31:J33, $E$31:$E$33), ""[Do not write / Automatic cell]"")"),3.3)</f>
        <v>3.3</v>
      </c>
      <c r="K35" s="239">
        <f>IFERROR(__xludf.DUMMYFUNCTION("iferror(AVERAGE.WEIGHTED(K31:K33, $E$31:$E$33), ""[Do not write / Automatic cell]"")"),3.3)</f>
        <v>3.3</v>
      </c>
      <c r="L35" s="239">
        <f>IFERROR(__xludf.DUMMYFUNCTION("iferror(AVERAGE.WEIGHTED(L31:L33, $E$31:$E$33), ""[Do not write / Automatic cell]"")"),3.3)</f>
        <v>3.3</v>
      </c>
      <c r="M35" s="239">
        <f>IFERROR(__xludf.DUMMYFUNCTION("iferror(AVERAGE.WEIGHTED(M31:M33, $E$31:$E$33), ""[Do not write / Automatic cell]"")"),3.3)</f>
        <v>3.3</v>
      </c>
      <c r="N35" s="239">
        <f>IFERROR(__xludf.DUMMYFUNCTION("iferror(AVERAGE.WEIGHTED(N31:N33, $E$31:$E$33), ""[Do not write / Automatic cell]"")"),3.3)</f>
        <v>3.3</v>
      </c>
      <c r="O35" s="239">
        <f>IFERROR(__xludf.DUMMYFUNCTION("iferror(AVERAGE.WEIGHTED(O31:O33, $E$31:$E$33), ""[Do not write / Automatic cell]"")"),3.3)</f>
        <v>3.3</v>
      </c>
      <c r="P35" s="239">
        <f>IFERROR(__xludf.DUMMYFUNCTION("iferror(AVERAGE.WEIGHTED(P31:P33, $E$31:$E$33), ""[Do not write / Automatic cell]"")"),3.3)</f>
        <v>3.3</v>
      </c>
      <c r="Q35" s="239">
        <f>IFERROR(__xludf.DUMMYFUNCTION("iferror(AVERAGE.WEIGHTED(Q31:Q33, $E$31:$E$33), ""[Do not write / Automatic cell]"")"),3.3)</f>
        <v>3.3</v>
      </c>
      <c r="R35" s="166"/>
      <c r="S35" s="166"/>
      <c r="T35" s="166"/>
      <c r="U35" s="166"/>
      <c r="V35" s="166"/>
      <c r="W35" s="166"/>
      <c r="X35" s="166"/>
    </row>
    <row r="36" ht="37.5" customHeight="1">
      <c r="A36" s="1"/>
      <c r="B36" s="240" t="s">
        <v>127</v>
      </c>
      <c r="C36" s="71"/>
      <c r="D36" s="72"/>
      <c r="E36" s="241"/>
      <c r="F36" s="242" t="str">
        <f t="array" ref="F36">INDEX(#REF!,(COLUMN(F$7)-5),1)</f>
        <v>#REF!</v>
      </c>
      <c r="G36" s="242" t="str">
        <f t="array" ref="G36">INDEX(#REF!,(COLUMN(G$7)-5),1)</f>
        <v>#REF!</v>
      </c>
      <c r="H36" s="242" t="str">
        <f t="array" ref="H36">INDEX(#REF!,(COLUMN(H$7)-5),1)</f>
        <v>#REF!</v>
      </c>
      <c r="I36" s="242" t="str">
        <f t="array" ref="I36">INDEX(#REF!,(COLUMN(I$7)-5),1)</f>
        <v>#REF!</v>
      </c>
      <c r="J36" s="242" t="str">
        <f t="array" ref="J36">INDEX(#REF!,(COLUMN(J$7)-5),1)</f>
        <v>#REF!</v>
      </c>
      <c r="K36" s="242" t="str">
        <f t="array" ref="K36">INDEX(#REF!,(COLUMN(K$7)-5),1)</f>
        <v>#REF!</v>
      </c>
      <c r="L36" s="242" t="str">
        <f t="array" ref="L36">INDEX(#REF!,(COLUMN(L$7)-5),1)</f>
        <v>#REF!</v>
      </c>
      <c r="M36" s="242" t="str">
        <f t="array" ref="M36">INDEX(#REF!,(COLUMN(M$7)-5),1)</f>
        <v>#REF!</v>
      </c>
      <c r="N36" s="242" t="str">
        <f t="array" ref="N36">INDEX(#REF!,(COLUMN(N$7)-5),1)</f>
        <v>#REF!</v>
      </c>
      <c r="O36" s="242" t="str">
        <f t="array" ref="O36">INDEX(#REF!,(COLUMN(O$7)-5),1)</f>
        <v>#REF!</v>
      </c>
      <c r="P36" s="242" t="str">
        <f t="array" ref="P36">INDEX(#REF!,(COLUMN(P$7)-5),1)</f>
        <v>#REF!</v>
      </c>
      <c r="Q36" s="242" t="str">
        <f t="array" ref="Q36">INDEX(#REF!,(COLUMN(Q$7)-5),1)</f>
        <v>#REF!</v>
      </c>
      <c r="R36" s="166"/>
      <c r="S36" s="166"/>
      <c r="T36" s="166"/>
      <c r="U36" s="166"/>
      <c r="V36" s="166"/>
      <c r="W36" s="166"/>
      <c r="X36" s="166"/>
    </row>
    <row r="37" ht="37.5" customHeight="1">
      <c r="A37" s="1"/>
      <c r="B37" s="240" t="s">
        <v>128</v>
      </c>
      <c r="C37" s="71"/>
      <c r="D37" s="72"/>
      <c r="E37" s="164"/>
      <c r="F37" s="243" t="str">
        <f t="shared" ref="F37:Q37" si="13">IFERROR((F11*0.2)+(F22*0.2)+(F28*0.3)+(F35*0.3), "[Do not write / Automatic cell]")</f>
        <v>[Do not write / Automatic cell]</v>
      </c>
      <c r="G37" s="243" t="str">
        <f t="shared" si="13"/>
        <v>[Do not write / Automatic cell]</v>
      </c>
      <c r="H37" s="243" t="str">
        <f t="shared" si="13"/>
        <v>[Do not write / Automatic cell]</v>
      </c>
      <c r="I37" s="243" t="str">
        <f t="shared" si="13"/>
        <v>[Do not write / Automatic cell]</v>
      </c>
      <c r="J37" s="243" t="str">
        <f t="shared" si="13"/>
        <v>[Do not write / Automatic cell]</v>
      </c>
      <c r="K37" s="243" t="str">
        <f t="shared" si="13"/>
        <v>[Do not write / Automatic cell]</v>
      </c>
      <c r="L37" s="243" t="str">
        <f t="shared" si="13"/>
        <v>[Do not write / Automatic cell]</v>
      </c>
      <c r="M37" s="243" t="str">
        <f t="shared" si="13"/>
        <v>[Do not write / Automatic cell]</v>
      </c>
      <c r="N37" s="243" t="str">
        <f t="shared" si="13"/>
        <v>[Do not write / Automatic cell]</v>
      </c>
      <c r="O37" s="243" t="str">
        <f t="shared" si="13"/>
        <v>[Do not write / Automatic cell]</v>
      </c>
      <c r="P37" s="243" t="str">
        <f t="shared" si="13"/>
        <v>[Do not write / Automatic cell]</v>
      </c>
      <c r="Q37" s="243" t="str">
        <f t="shared" si="13"/>
        <v>[Do not write / Automatic cell]</v>
      </c>
      <c r="R37" s="166"/>
      <c r="S37" s="166"/>
      <c r="T37" s="166"/>
      <c r="U37" s="166"/>
      <c r="V37" s="166"/>
      <c r="W37" s="166"/>
      <c r="X37" s="166"/>
    </row>
    <row r="38" ht="21.0" customHeight="1">
      <c r="A38" s="1"/>
      <c r="B38" s="244"/>
      <c r="E38" s="245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167"/>
      <c r="R38" s="166"/>
      <c r="S38" s="166"/>
      <c r="T38" s="166"/>
      <c r="U38" s="166"/>
      <c r="V38" s="166"/>
      <c r="W38" s="166"/>
      <c r="X38" s="166"/>
    </row>
    <row r="39" ht="21.0" customHeight="1">
      <c r="A39" s="247"/>
      <c r="B39" s="248" t="s">
        <v>129</v>
      </c>
      <c r="C39" s="248"/>
      <c r="D39" s="247"/>
      <c r="E39" s="24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247"/>
      <c r="S39" s="247"/>
      <c r="T39" s="247"/>
      <c r="U39" s="247"/>
      <c r="V39" s="247"/>
      <c r="W39" s="247"/>
      <c r="X39" s="247"/>
    </row>
    <row r="40" ht="21.0" customHeight="1">
      <c r="A40" s="247"/>
      <c r="B40" s="249" t="s">
        <v>130</v>
      </c>
      <c r="C40" s="247"/>
      <c r="D40" s="247"/>
      <c r="E40" s="250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247"/>
      <c r="S40" s="247"/>
      <c r="T40" s="247"/>
      <c r="U40" s="247"/>
      <c r="V40" s="247"/>
      <c r="W40" s="247"/>
      <c r="X40" s="247"/>
    </row>
    <row r="41" ht="21.0" customHeight="1">
      <c r="A41" s="1"/>
      <c r="B41" s="251" t="s">
        <v>131</v>
      </c>
      <c r="C41" s="247"/>
      <c r="D41" s="247"/>
      <c r="E41" s="166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6"/>
      <c r="S41" s="166"/>
      <c r="T41" s="166"/>
      <c r="U41" s="166"/>
      <c r="V41" s="166"/>
      <c r="W41" s="166"/>
      <c r="X41" s="166"/>
    </row>
    <row r="42" ht="21.0" customHeight="1">
      <c r="A42" s="1"/>
      <c r="B42" s="1"/>
      <c r="C42" s="1"/>
      <c r="D42" s="1"/>
      <c r="E42" s="166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6"/>
      <c r="S42" s="166"/>
      <c r="T42" s="166"/>
      <c r="U42" s="166"/>
      <c r="V42" s="166"/>
      <c r="W42" s="166"/>
      <c r="X42" s="166"/>
    </row>
    <row r="43" ht="21.0" customHeight="1">
      <c r="A43" s="1"/>
      <c r="B43" s="1"/>
      <c r="C43" s="252" t="s">
        <v>132</v>
      </c>
      <c r="D43" s="253" t="s">
        <v>133</v>
      </c>
      <c r="E43" s="166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6"/>
      <c r="S43" s="166"/>
      <c r="T43" s="166"/>
      <c r="U43" s="166"/>
      <c r="V43" s="166"/>
      <c r="W43" s="166"/>
      <c r="X43" s="166"/>
    </row>
    <row r="44" ht="21.0" customHeight="1">
      <c r="A44" s="1"/>
      <c r="B44" s="254" t="s">
        <v>134</v>
      </c>
      <c r="C44" s="255" t="s">
        <v>135</v>
      </c>
      <c r="D44" s="256">
        <v>10.0</v>
      </c>
      <c r="E44" s="166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6"/>
      <c r="S44" s="166"/>
      <c r="T44" s="166"/>
      <c r="U44" s="166"/>
      <c r="V44" s="166"/>
      <c r="W44" s="166"/>
      <c r="X44" s="166"/>
    </row>
    <row r="45" ht="21.0" customHeight="1">
      <c r="A45" s="1"/>
      <c r="B45" s="257"/>
      <c r="C45" s="258" t="s">
        <v>136</v>
      </c>
      <c r="D45" s="259">
        <v>9.0</v>
      </c>
      <c r="E45" s="166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6"/>
      <c r="S45" s="166"/>
      <c r="T45" s="166"/>
      <c r="U45" s="166"/>
      <c r="V45" s="166"/>
      <c r="W45" s="166"/>
      <c r="X45" s="166"/>
    </row>
    <row r="46" ht="21.0" customHeight="1">
      <c r="A46" s="1"/>
      <c r="B46" s="257"/>
      <c r="C46" s="258" t="s">
        <v>137</v>
      </c>
      <c r="D46" s="259">
        <v>8.0</v>
      </c>
      <c r="E46" s="166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6"/>
      <c r="S46" s="166"/>
      <c r="T46" s="166"/>
      <c r="U46" s="166"/>
      <c r="V46" s="166"/>
      <c r="W46" s="166"/>
      <c r="X46" s="166"/>
    </row>
    <row r="47" ht="21.0" customHeight="1">
      <c r="A47" s="1"/>
      <c r="B47" s="257"/>
      <c r="C47" s="258" t="s">
        <v>138</v>
      </c>
      <c r="D47" s="259">
        <v>7.0</v>
      </c>
      <c r="E47" s="166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6"/>
      <c r="S47" s="166"/>
      <c r="T47" s="166"/>
      <c r="U47" s="166"/>
      <c r="V47" s="166"/>
      <c r="W47" s="166"/>
      <c r="X47" s="166"/>
    </row>
    <row r="48" ht="21.0" customHeight="1">
      <c r="A48" s="1"/>
      <c r="B48" s="257"/>
      <c r="C48" s="258" t="s">
        <v>139</v>
      </c>
      <c r="D48" s="259">
        <v>6.0</v>
      </c>
      <c r="E48" s="166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6"/>
      <c r="S48" s="166"/>
      <c r="T48" s="166"/>
      <c r="U48" s="166"/>
      <c r="V48" s="166"/>
      <c r="W48" s="166"/>
      <c r="X48" s="166"/>
    </row>
    <row r="49" ht="21.0" customHeight="1">
      <c r="A49" s="1"/>
      <c r="B49" s="257"/>
      <c r="C49" s="258" t="s">
        <v>140</v>
      </c>
      <c r="D49" s="259">
        <v>5.0</v>
      </c>
      <c r="E49" s="166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6"/>
      <c r="S49" s="166"/>
      <c r="T49" s="166"/>
      <c r="U49" s="166"/>
      <c r="V49" s="166"/>
      <c r="W49" s="166"/>
      <c r="X49" s="166"/>
    </row>
    <row r="50" ht="21.0" customHeight="1">
      <c r="A50" s="1"/>
      <c r="B50" s="257"/>
      <c r="C50" s="258" t="s">
        <v>141</v>
      </c>
      <c r="D50" s="259">
        <v>4.0</v>
      </c>
      <c r="E50" s="166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6"/>
      <c r="S50" s="166"/>
      <c r="T50" s="166"/>
      <c r="U50" s="166"/>
      <c r="V50" s="166"/>
      <c r="W50" s="166"/>
      <c r="X50" s="166"/>
    </row>
    <row r="51" ht="21.0" customHeight="1">
      <c r="A51" s="1"/>
      <c r="B51" s="257"/>
      <c r="C51" s="258" t="s">
        <v>142</v>
      </c>
      <c r="D51" s="259">
        <v>3.0</v>
      </c>
      <c r="E51" s="166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6"/>
      <c r="S51" s="166"/>
      <c r="T51" s="166"/>
      <c r="U51" s="166"/>
      <c r="V51" s="166"/>
      <c r="W51" s="166"/>
      <c r="X51" s="166"/>
    </row>
    <row r="52" ht="21.0" customHeight="1">
      <c r="A52" s="1"/>
      <c r="B52" s="257"/>
      <c r="C52" s="258" t="s">
        <v>143</v>
      </c>
      <c r="D52" s="259">
        <v>2.0</v>
      </c>
      <c r="E52" s="166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6"/>
      <c r="S52" s="166"/>
      <c r="T52" s="166"/>
      <c r="U52" s="166"/>
      <c r="V52" s="166"/>
      <c r="W52" s="166"/>
      <c r="X52" s="166"/>
    </row>
    <row r="53" ht="21.0" customHeight="1">
      <c r="A53" s="1"/>
      <c r="B53" s="257"/>
      <c r="C53" s="258" t="s">
        <v>144</v>
      </c>
      <c r="D53" s="259">
        <v>1.0</v>
      </c>
      <c r="E53" s="166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6"/>
      <c r="S53" s="166"/>
      <c r="T53" s="166"/>
      <c r="U53" s="166"/>
      <c r="V53" s="166"/>
      <c r="W53" s="166"/>
      <c r="X53" s="166"/>
    </row>
    <row r="54" ht="21.0" customHeight="1">
      <c r="A54" s="1"/>
      <c r="B54" s="260"/>
      <c r="C54" s="261" t="s">
        <v>145</v>
      </c>
      <c r="D54" s="262">
        <v>0.0</v>
      </c>
      <c r="E54" s="166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6"/>
      <c r="S54" s="166"/>
      <c r="T54" s="166"/>
      <c r="U54" s="166"/>
      <c r="V54" s="166"/>
      <c r="W54" s="166"/>
      <c r="X54" s="166"/>
    </row>
    <row r="55" ht="21.0" customHeight="1">
      <c r="A55" s="1"/>
      <c r="B55" s="263"/>
      <c r="C55" s="1"/>
      <c r="D55" s="1"/>
      <c r="E55" s="166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6"/>
      <c r="S55" s="166"/>
      <c r="T55" s="166"/>
      <c r="U55" s="166"/>
      <c r="V55" s="166"/>
      <c r="W55" s="166"/>
      <c r="X55" s="166"/>
    </row>
    <row r="56" ht="21.0" customHeight="1">
      <c r="A56" s="1"/>
      <c r="B56" s="263"/>
      <c r="C56" s="264" t="s">
        <v>132</v>
      </c>
      <c r="D56" s="264" t="s">
        <v>133</v>
      </c>
      <c r="E56" s="166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6"/>
      <c r="S56" s="166"/>
      <c r="T56" s="166"/>
      <c r="U56" s="166"/>
      <c r="V56" s="166"/>
      <c r="W56" s="166"/>
      <c r="X56" s="166"/>
    </row>
    <row r="57" ht="21.0" customHeight="1">
      <c r="A57" s="1"/>
      <c r="B57" s="265" t="s">
        <v>146</v>
      </c>
      <c r="C57" s="266" t="s">
        <v>147</v>
      </c>
      <c r="D57" s="267">
        <v>10.0</v>
      </c>
      <c r="E57" s="166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6"/>
      <c r="S57" s="166"/>
      <c r="T57" s="166"/>
      <c r="U57" s="166"/>
      <c r="V57" s="166"/>
      <c r="W57" s="166"/>
      <c r="X57" s="166"/>
    </row>
    <row r="58" ht="21.0" customHeight="1">
      <c r="A58" s="1"/>
      <c r="B58" s="268"/>
      <c r="C58" s="266" t="s">
        <v>148</v>
      </c>
      <c r="D58" s="269">
        <v>9.0</v>
      </c>
      <c r="E58" s="166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6"/>
      <c r="S58" s="166"/>
      <c r="T58" s="166"/>
      <c r="U58" s="166"/>
      <c r="V58" s="166"/>
      <c r="W58" s="166"/>
      <c r="X58" s="166"/>
    </row>
    <row r="59" ht="21.0" customHeight="1">
      <c r="A59" s="1"/>
      <c r="B59" s="268"/>
      <c r="C59" s="266" t="s">
        <v>149</v>
      </c>
      <c r="D59" s="269">
        <v>8.0</v>
      </c>
      <c r="E59" s="166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6"/>
      <c r="S59" s="166"/>
      <c r="T59" s="166"/>
      <c r="U59" s="166"/>
      <c r="V59" s="166"/>
      <c r="W59" s="166"/>
      <c r="X59" s="166"/>
    </row>
    <row r="60" ht="21.0" customHeight="1">
      <c r="A60" s="1"/>
      <c r="B60" s="268"/>
      <c r="C60" s="266" t="s">
        <v>150</v>
      </c>
      <c r="D60" s="269">
        <v>7.0</v>
      </c>
      <c r="E60" s="166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6"/>
      <c r="S60" s="166"/>
      <c r="T60" s="166"/>
      <c r="U60" s="166"/>
      <c r="V60" s="166"/>
      <c r="W60" s="166"/>
      <c r="X60" s="166"/>
    </row>
    <row r="61" ht="21.0" customHeight="1">
      <c r="A61" s="1"/>
      <c r="B61" s="268"/>
      <c r="C61" s="266" t="s">
        <v>151</v>
      </c>
      <c r="D61" s="269">
        <v>6.0</v>
      </c>
      <c r="E61" s="166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6"/>
      <c r="S61" s="166"/>
      <c r="T61" s="166"/>
      <c r="U61" s="166"/>
      <c r="V61" s="166"/>
      <c r="W61" s="166"/>
      <c r="X61" s="166"/>
    </row>
    <row r="62" ht="21.0" customHeight="1">
      <c r="A62" s="1"/>
      <c r="B62" s="268"/>
      <c r="C62" s="266" t="s">
        <v>152</v>
      </c>
      <c r="D62" s="269">
        <v>5.0</v>
      </c>
      <c r="E62" s="166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6"/>
      <c r="S62" s="166"/>
      <c r="T62" s="166"/>
      <c r="U62" s="166"/>
      <c r="V62" s="166"/>
      <c r="W62" s="166"/>
      <c r="X62" s="166"/>
    </row>
    <row r="63" ht="21.0" customHeight="1">
      <c r="A63" s="1"/>
      <c r="B63" s="268"/>
      <c r="C63" s="266" t="s">
        <v>153</v>
      </c>
      <c r="D63" s="269">
        <v>4.0</v>
      </c>
      <c r="E63" s="166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6"/>
      <c r="S63" s="166"/>
      <c r="T63" s="166"/>
      <c r="U63" s="166"/>
      <c r="V63" s="166"/>
      <c r="W63" s="166"/>
      <c r="X63" s="166"/>
    </row>
    <row r="64" ht="21.0" customHeight="1">
      <c r="A64" s="1"/>
      <c r="B64" s="268"/>
      <c r="C64" s="266" t="s">
        <v>154</v>
      </c>
      <c r="D64" s="269">
        <v>3.0</v>
      </c>
      <c r="E64" s="166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6"/>
      <c r="S64" s="166"/>
      <c r="T64" s="166"/>
      <c r="U64" s="166"/>
      <c r="V64" s="166"/>
      <c r="W64" s="166"/>
      <c r="X64" s="166"/>
    </row>
    <row r="65" ht="21.0" customHeight="1">
      <c r="A65" s="1"/>
      <c r="B65" s="268"/>
      <c r="C65" s="266" t="s">
        <v>155</v>
      </c>
      <c r="D65" s="269">
        <v>2.0</v>
      </c>
      <c r="E65" s="166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6"/>
      <c r="S65" s="166"/>
      <c r="T65" s="166"/>
      <c r="U65" s="166"/>
      <c r="V65" s="166"/>
      <c r="W65" s="166"/>
      <c r="X65" s="166"/>
    </row>
    <row r="66" ht="21.0" customHeight="1">
      <c r="A66" s="1"/>
      <c r="B66" s="268"/>
      <c r="C66" s="266" t="s">
        <v>156</v>
      </c>
      <c r="D66" s="269">
        <v>1.0</v>
      </c>
      <c r="E66" s="166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6"/>
      <c r="S66" s="166"/>
      <c r="T66" s="166"/>
      <c r="U66" s="166"/>
      <c r="V66" s="166"/>
      <c r="W66" s="166"/>
      <c r="X66" s="166"/>
    </row>
    <row r="67" ht="21.0" customHeight="1">
      <c r="A67" s="1"/>
      <c r="B67" s="270"/>
      <c r="C67" s="271" t="s">
        <v>157</v>
      </c>
      <c r="D67" s="272">
        <v>0.0</v>
      </c>
      <c r="E67" s="166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6"/>
      <c r="S67" s="166"/>
      <c r="T67" s="166"/>
      <c r="U67" s="166"/>
      <c r="V67" s="166"/>
      <c r="W67" s="166"/>
      <c r="X67" s="166"/>
    </row>
    <row r="68" ht="21.0" customHeight="1">
      <c r="A68" s="1"/>
      <c r="B68" s="263"/>
      <c r="C68" s="1"/>
      <c r="D68" s="1"/>
      <c r="E68" s="166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6"/>
      <c r="S68" s="166"/>
      <c r="T68" s="166"/>
      <c r="U68" s="166"/>
      <c r="V68" s="166"/>
      <c r="W68" s="166"/>
      <c r="X68" s="166"/>
    </row>
    <row r="69" ht="21.0" customHeight="1">
      <c r="A69" s="1"/>
      <c r="B69" s="263"/>
      <c r="C69" s="273" t="s">
        <v>158</v>
      </c>
      <c r="D69" s="274" t="s">
        <v>133</v>
      </c>
      <c r="E69" s="166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6"/>
      <c r="S69" s="166"/>
      <c r="T69" s="166"/>
      <c r="U69" s="166"/>
      <c r="V69" s="166"/>
      <c r="W69" s="166"/>
      <c r="X69" s="166"/>
    </row>
    <row r="70" ht="21.0" customHeight="1">
      <c r="A70" s="1"/>
      <c r="B70" s="275" t="s">
        <v>159</v>
      </c>
      <c r="C70" s="276" t="s">
        <v>160</v>
      </c>
      <c r="D70" s="277">
        <v>10.0</v>
      </c>
      <c r="E70" s="166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6"/>
      <c r="S70" s="166"/>
      <c r="T70" s="166"/>
      <c r="U70" s="166"/>
      <c r="V70" s="166"/>
      <c r="W70" s="166"/>
      <c r="X70" s="166"/>
    </row>
    <row r="71" ht="21.0" customHeight="1">
      <c r="A71" s="1"/>
      <c r="B71" s="268"/>
      <c r="C71" s="278" t="s">
        <v>161</v>
      </c>
      <c r="D71" s="279">
        <v>8.0</v>
      </c>
      <c r="E71" s="166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6"/>
      <c r="S71" s="166"/>
      <c r="T71" s="166"/>
      <c r="U71" s="166"/>
      <c r="V71" s="166"/>
      <c r="W71" s="166"/>
      <c r="X71" s="166"/>
    </row>
    <row r="72" ht="21.0" customHeight="1">
      <c r="A72" s="1"/>
      <c r="B72" s="268"/>
      <c r="C72" s="278" t="s">
        <v>162</v>
      </c>
      <c r="D72" s="279">
        <v>4.0</v>
      </c>
      <c r="E72" s="166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6"/>
      <c r="S72" s="166"/>
      <c r="T72" s="166"/>
      <c r="U72" s="166"/>
      <c r="V72" s="166"/>
      <c r="W72" s="166"/>
      <c r="X72" s="166"/>
    </row>
    <row r="73" ht="21.0" customHeight="1">
      <c r="A73" s="1"/>
      <c r="B73" s="268"/>
      <c r="C73" s="278" t="s">
        <v>163</v>
      </c>
      <c r="D73" s="279">
        <v>2.0</v>
      </c>
      <c r="E73" s="166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6"/>
      <c r="S73" s="166"/>
      <c r="T73" s="166"/>
      <c r="U73" s="166"/>
      <c r="V73" s="166"/>
      <c r="W73" s="166"/>
      <c r="X73" s="166"/>
    </row>
    <row r="74" ht="21.0" customHeight="1">
      <c r="A74" s="1"/>
      <c r="B74" s="270"/>
      <c r="C74" s="280" t="s">
        <v>164</v>
      </c>
      <c r="D74" s="281">
        <v>0.0</v>
      </c>
      <c r="E74" s="166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6"/>
      <c r="S74" s="166"/>
      <c r="T74" s="166"/>
      <c r="U74" s="166"/>
      <c r="V74" s="166"/>
      <c r="W74" s="166"/>
      <c r="X74" s="166"/>
    </row>
    <row r="75" ht="21.0" customHeight="1">
      <c r="A75" s="1"/>
      <c r="B75" s="1"/>
      <c r="C75" s="1"/>
      <c r="D75" s="1"/>
      <c r="E75" s="166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6"/>
      <c r="S75" s="166"/>
      <c r="T75" s="166"/>
      <c r="U75" s="166"/>
      <c r="V75" s="166"/>
      <c r="W75" s="166"/>
      <c r="X75" s="166"/>
    </row>
    <row r="76" ht="21.0" customHeight="1">
      <c r="A76" s="1"/>
      <c r="B76" s="1"/>
      <c r="C76" s="1"/>
      <c r="D76" s="1"/>
      <c r="E76" s="166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6"/>
      <c r="S76" s="166"/>
      <c r="T76" s="166"/>
      <c r="U76" s="166"/>
      <c r="V76" s="166"/>
      <c r="W76" s="166"/>
      <c r="X76" s="166"/>
    </row>
    <row r="77" ht="21.0" customHeight="1">
      <c r="A77" s="1"/>
      <c r="B77" s="1"/>
      <c r="C77" s="1"/>
      <c r="D77" s="1"/>
      <c r="E77" s="166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6"/>
      <c r="S77" s="166"/>
      <c r="T77" s="166"/>
      <c r="U77" s="166"/>
      <c r="V77" s="166"/>
      <c r="W77" s="166"/>
      <c r="X77" s="166"/>
    </row>
    <row r="78" ht="21.0" customHeight="1">
      <c r="A78" s="1"/>
      <c r="B78" s="1"/>
      <c r="C78" s="1"/>
      <c r="D78" s="1"/>
      <c r="E78" s="166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6"/>
      <c r="S78" s="166"/>
      <c r="T78" s="166"/>
      <c r="U78" s="166"/>
      <c r="V78" s="166"/>
      <c r="W78" s="166"/>
      <c r="X78" s="166"/>
    </row>
    <row r="79" ht="21.0" customHeight="1">
      <c r="A79" s="1"/>
      <c r="B79" s="1"/>
      <c r="C79" s="1"/>
      <c r="D79" s="1"/>
      <c r="E79" s="166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6"/>
      <c r="S79" s="166"/>
      <c r="T79" s="166"/>
      <c r="U79" s="166"/>
      <c r="V79" s="166"/>
      <c r="W79" s="166"/>
      <c r="X79" s="166"/>
    </row>
    <row r="80" ht="21.0" customHeight="1">
      <c r="A80" s="1"/>
      <c r="B80" s="1"/>
      <c r="C80" s="1"/>
      <c r="D80" s="1"/>
      <c r="E80" s="166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6"/>
      <c r="S80" s="166"/>
      <c r="T80" s="166"/>
      <c r="U80" s="166"/>
      <c r="V80" s="166"/>
      <c r="W80" s="166"/>
      <c r="X80" s="166"/>
    </row>
    <row r="81" ht="21.0" customHeight="1">
      <c r="A81" s="1"/>
      <c r="B81" s="1"/>
      <c r="C81" s="1"/>
      <c r="D81" s="1"/>
      <c r="E81" s="166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6"/>
      <c r="S81" s="166"/>
      <c r="T81" s="166"/>
      <c r="U81" s="166"/>
      <c r="V81" s="166"/>
      <c r="W81" s="166"/>
      <c r="X81" s="166"/>
    </row>
    <row r="82" ht="21.0" customHeight="1">
      <c r="A82" s="1"/>
      <c r="B82" s="1"/>
      <c r="C82" s="1"/>
      <c r="D82" s="1"/>
      <c r="E82" s="166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6"/>
      <c r="S82" s="166"/>
      <c r="T82" s="166"/>
      <c r="U82" s="166"/>
      <c r="V82" s="166"/>
      <c r="W82" s="166"/>
      <c r="X82" s="166"/>
    </row>
    <row r="83" ht="21.0" customHeight="1">
      <c r="A83" s="1"/>
      <c r="B83" s="1"/>
      <c r="C83" s="1"/>
      <c r="D83" s="1"/>
      <c r="E83" s="166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6"/>
      <c r="S83" s="166"/>
      <c r="T83" s="166"/>
      <c r="U83" s="166"/>
      <c r="V83" s="166"/>
      <c r="W83" s="166"/>
      <c r="X83" s="166"/>
    </row>
    <row r="84" ht="21.0" customHeight="1">
      <c r="A84" s="1"/>
      <c r="B84" s="1"/>
      <c r="C84" s="1"/>
      <c r="D84" s="1"/>
      <c r="E84" s="166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6"/>
      <c r="S84" s="166"/>
      <c r="T84" s="166"/>
      <c r="U84" s="166"/>
      <c r="V84" s="166"/>
      <c r="W84" s="166"/>
      <c r="X84" s="166"/>
    </row>
    <row r="85" ht="21.0" customHeight="1">
      <c r="A85" s="1"/>
      <c r="B85" s="1"/>
      <c r="C85" s="1"/>
      <c r="D85" s="1"/>
      <c r="E85" s="166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6"/>
      <c r="S85" s="166"/>
      <c r="T85" s="166"/>
      <c r="U85" s="166"/>
      <c r="V85" s="166"/>
      <c r="W85" s="166"/>
      <c r="X85" s="166"/>
    </row>
    <row r="86" ht="21.0" customHeight="1">
      <c r="A86" s="1"/>
      <c r="B86" s="1"/>
      <c r="C86" s="1"/>
      <c r="D86" s="1"/>
      <c r="E86" s="166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6"/>
      <c r="S86" s="166"/>
      <c r="T86" s="166"/>
      <c r="U86" s="166"/>
      <c r="V86" s="166"/>
      <c r="W86" s="166"/>
      <c r="X86" s="166"/>
    </row>
    <row r="87" ht="21.0" customHeight="1">
      <c r="A87" s="1"/>
      <c r="B87" s="1"/>
      <c r="C87" s="1"/>
      <c r="D87" s="1"/>
      <c r="E87" s="166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6"/>
      <c r="S87" s="166"/>
      <c r="T87" s="166"/>
      <c r="U87" s="166"/>
      <c r="V87" s="166"/>
      <c r="W87" s="166"/>
      <c r="X87" s="166"/>
    </row>
    <row r="88" ht="21.0" customHeight="1">
      <c r="A88" s="1"/>
      <c r="B88" s="1"/>
      <c r="C88" s="1"/>
      <c r="D88" s="1"/>
      <c r="E88" s="166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6"/>
      <c r="S88" s="166"/>
      <c r="T88" s="166"/>
      <c r="U88" s="166"/>
      <c r="V88" s="166"/>
      <c r="W88" s="166"/>
      <c r="X88" s="166"/>
    </row>
    <row r="89" ht="21.0" customHeight="1">
      <c r="A89" s="1"/>
      <c r="B89" s="1"/>
      <c r="C89" s="1"/>
      <c r="D89" s="1"/>
      <c r="E89" s="166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6"/>
      <c r="S89" s="166"/>
      <c r="T89" s="166"/>
      <c r="U89" s="166"/>
      <c r="V89" s="166"/>
      <c r="W89" s="166"/>
      <c r="X89" s="166"/>
    </row>
    <row r="90" ht="21.0" customHeight="1">
      <c r="A90" s="1"/>
      <c r="B90" s="1"/>
      <c r="C90" s="1"/>
      <c r="D90" s="1"/>
      <c r="E90" s="166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6"/>
      <c r="S90" s="166"/>
      <c r="T90" s="166"/>
      <c r="U90" s="166"/>
      <c r="V90" s="166"/>
      <c r="W90" s="166"/>
      <c r="X90" s="166"/>
    </row>
    <row r="91" ht="21.0" customHeight="1">
      <c r="A91" s="1"/>
      <c r="B91" s="1"/>
      <c r="C91" s="1"/>
      <c r="D91" s="1"/>
      <c r="E91" s="166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6"/>
      <c r="S91" s="166"/>
      <c r="T91" s="166"/>
      <c r="U91" s="166"/>
      <c r="V91" s="166"/>
      <c r="W91" s="166"/>
      <c r="X91" s="166"/>
    </row>
    <row r="92" ht="21.0" customHeight="1">
      <c r="A92" s="1"/>
      <c r="B92" s="1"/>
      <c r="C92" s="1"/>
      <c r="D92" s="1"/>
      <c r="E92" s="166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6"/>
      <c r="S92" s="166"/>
      <c r="T92" s="166"/>
      <c r="U92" s="166"/>
      <c r="V92" s="166"/>
      <c r="W92" s="166"/>
      <c r="X92" s="166"/>
    </row>
    <row r="93" ht="21.0" customHeight="1">
      <c r="A93" s="1"/>
      <c r="B93" s="1"/>
      <c r="C93" s="1"/>
      <c r="D93" s="1"/>
      <c r="E93" s="166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6"/>
      <c r="S93" s="166"/>
      <c r="T93" s="166"/>
      <c r="U93" s="166"/>
      <c r="V93" s="166"/>
      <c r="W93" s="166"/>
      <c r="X93" s="166"/>
    </row>
    <row r="94" ht="21.0" customHeight="1">
      <c r="A94" s="1"/>
      <c r="B94" s="1"/>
      <c r="C94" s="1"/>
      <c r="D94" s="1"/>
      <c r="E94" s="166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6"/>
      <c r="S94" s="166"/>
      <c r="T94" s="166"/>
      <c r="U94" s="166"/>
      <c r="V94" s="166"/>
      <c r="W94" s="166"/>
      <c r="X94" s="166"/>
    </row>
    <row r="95" ht="21.0" customHeight="1">
      <c r="A95" s="1"/>
      <c r="B95" s="1"/>
      <c r="C95" s="1"/>
      <c r="D95" s="1"/>
      <c r="E95" s="166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6"/>
      <c r="S95" s="166"/>
      <c r="T95" s="166"/>
      <c r="U95" s="166"/>
      <c r="V95" s="166"/>
      <c r="W95" s="166"/>
      <c r="X95" s="166"/>
    </row>
    <row r="96" ht="21.0" customHeight="1">
      <c r="A96" s="1"/>
      <c r="B96" s="1"/>
      <c r="C96" s="1"/>
      <c r="D96" s="1"/>
      <c r="E96" s="166"/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6"/>
      <c r="S96" s="166"/>
      <c r="T96" s="166"/>
      <c r="U96" s="166"/>
      <c r="V96" s="166"/>
      <c r="W96" s="166"/>
      <c r="X96" s="166"/>
    </row>
    <row r="97" ht="21.0" customHeight="1">
      <c r="A97" s="1"/>
      <c r="B97" s="1"/>
      <c r="C97" s="1"/>
      <c r="D97" s="1"/>
      <c r="E97" s="166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6"/>
      <c r="S97" s="166"/>
      <c r="T97" s="166"/>
      <c r="U97" s="166"/>
      <c r="V97" s="166"/>
      <c r="W97" s="166"/>
      <c r="X97" s="166"/>
    </row>
    <row r="98" ht="21.0" customHeight="1">
      <c r="A98" s="1"/>
      <c r="B98" s="1"/>
      <c r="C98" s="1"/>
      <c r="D98" s="1"/>
      <c r="E98" s="166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6"/>
      <c r="S98" s="166"/>
      <c r="T98" s="166"/>
      <c r="U98" s="166"/>
      <c r="V98" s="166"/>
      <c r="W98" s="166"/>
      <c r="X98" s="166"/>
    </row>
    <row r="99" ht="21.0" customHeight="1">
      <c r="A99" s="1"/>
      <c r="B99" s="1"/>
      <c r="C99" s="1"/>
      <c r="D99" s="1"/>
      <c r="E99" s="166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6"/>
      <c r="S99" s="166"/>
      <c r="T99" s="166"/>
      <c r="U99" s="166"/>
      <c r="V99" s="166"/>
      <c r="W99" s="166"/>
      <c r="X99" s="166"/>
    </row>
    <row r="100" ht="21.0" customHeight="1">
      <c r="A100" s="1"/>
      <c r="B100" s="1"/>
      <c r="C100" s="1"/>
      <c r="D100" s="1"/>
      <c r="E100" s="166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6"/>
      <c r="S100" s="166"/>
      <c r="T100" s="166"/>
      <c r="U100" s="166"/>
      <c r="V100" s="166"/>
      <c r="W100" s="166"/>
      <c r="X100" s="166"/>
    </row>
    <row r="101" ht="21.0" customHeight="1">
      <c r="A101" s="1"/>
      <c r="B101" s="1"/>
      <c r="C101" s="1"/>
      <c r="D101" s="1"/>
      <c r="E101" s="166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6"/>
      <c r="S101" s="166"/>
      <c r="T101" s="166"/>
      <c r="U101" s="166"/>
      <c r="V101" s="166"/>
      <c r="W101" s="166"/>
      <c r="X101" s="166"/>
    </row>
    <row r="102" ht="21.0" customHeight="1">
      <c r="A102" s="1"/>
      <c r="B102" s="1"/>
      <c r="C102" s="1"/>
      <c r="D102" s="1"/>
      <c r="E102" s="166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6"/>
      <c r="S102" s="166"/>
      <c r="T102" s="166"/>
      <c r="U102" s="166"/>
      <c r="V102" s="166"/>
      <c r="W102" s="166"/>
      <c r="X102" s="166"/>
    </row>
    <row r="103" ht="21.0" customHeight="1">
      <c r="A103" s="1"/>
      <c r="B103" s="1"/>
      <c r="C103" s="1"/>
      <c r="D103" s="1"/>
      <c r="E103" s="166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6"/>
      <c r="S103" s="166"/>
      <c r="T103" s="166"/>
      <c r="U103" s="166"/>
      <c r="V103" s="166"/>
      <c r="W103" s="166"/>
      <c r="X103" s="166"/>
    </row>
    <row r="104" ht="21.0" customHeight="1">
      <c r="A104" s="1"/>
      <c r="B104" s="1"/>
      <c r="C104" s="1"/>
      <c r="D104" s="1"/>
      <c r="E104" s="166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6"/>
      <c r="S104" s="166"/>
      <c r="T104" s="166"/>
      <c r="U104" s="166"/>
      <c r="V104" s="166"/>
      <c r="W104" s="166"/>
      <c r="X104" s="166"/>
    </row>
    <row r="105" ht="21.0" customHeight="1">
      <c r="A105" s="1"/>
      <c r="B105" s="1"/>
      <c r="C105" s="1"/>
      <c r="D105" s="1"/>
      <c r="E105" s="166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6"/>
      <c r="S105" s="166"/>
      <c r="T105" s="166"/>
      <c r="U105" s="166"/>
      <c r="V105" s="166"/>
      <c r="W105" s="166"/>
      <c r="X105" s="166"/>
    </row>
    <row r="106" ht="21.0" customHeight="1">
      <c r="A106" s="1"/>
      <c r="B106" s="1"/>
      <c r="C106" s="1"/>
      <c r="D106" s="1"/>
      <c r="E106" s="166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6"/>
      <c r="S106" s="166"/>
      <c r="T106" s="166"/>
      <c r="U106" s="166"/>
      <c r="V106" s="166"/>
      <c r="W106" s="166"/>
      <c r="X106" s="166"/>
    </row>
    <row r="107" ht="21.0" customHeight="1">
      <c r="A107" s="1"/>
      <c r="B107" s="1"/>
      <c r="C107" s="1"/>
      <c r="D107" s="1"/>
      <c r="E107" s="166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6"/>
      <c r="S107" s="166"/>
      <c r="T107" s="166"/>
      <c r="U107" s="166"/>
      <c r="V107" s="166"/>
      <c r="W107" s="166"/>
      <c r="X107" s="166"/>
    </row>
    <row r="108" ht="21.0" customHeight="1">
      <c r="A108" s="1"/>
      <c r="B108" s="1"/>
      <c r="C108" s="1"/>
      <c r="D108" s="1"/>
      <c r="E108" s="166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6"/>
      <c r="S108" s="166"/>
      <c r="T108" s="166"/>
      <c r="U108" s="166"/>
      <c r="V108" s="166"/>
      <c r="W108" s="166"/>
      <c r="X108" s="166"/>
    </row>
    <row r="109" ht="21.0" customHeight="1">
      <c r="A109" s="1"/>
      <c r="B109" s="1"/>
      <c r="C109" s="1"/>
      <c r="D109" s="1"/>
      <c r="E109" s="166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6"/>
      <c r="S109" s="166"/>
      <c r="T109" s="166"/>
      <c r="U109" s="166"/>
      <c r="V109" s="166"/>
      <c r="W109" s="166"/>
      <c r="X109" s="166"/>
    </row>
    <row r="110" ht="21.0" customHeight="1">
      <c r="A110" s="1"/>
      <c r="B110" s="1"/>
      <c r="C110" s="1"/>
      <c r="D110" s="1"/>
      <c r="E110" s="166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6"/>
      <c r="S110" s="166"/>
      <c r="T110" s="166"/>
      <c r="U110" s="166"/>
      <c r="V110" s="166"/>
      <c r="W110" s="166"/>
      <c r="X110" s="166"/>
    </row>
    <row r="111" ht="21.0" customHeight="1">
      <c r="A111" s="1"/>
      <c r="B111" s="1"/>
      <c r="C111" s="1"/>
      <c r="D111" s="1"/>
      <c r="E111" s="166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6"/>
      <c r="S111" s="166"/>
      <c r="T111" s="166"/>
      <c r="U111" s="166"/>
      <c r="V111" s="166"/>
      <c r="W111" s="166"/>
      <c r="X111" s="166"/>
    </row>
    <row r="112" ht="21.0" customHeight="1">
      <c r="A112" s="1"/>
      <c r="B112" s="1"/>
      <c r="C112" s="1"/>
      <c r="D112" s="1"/>
      <c r="E112" s="166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6"/>
      <c r="S112" s="166"/>
      <c r="T112" s="166"/>
      <c r="U112" s="166"/>
      <c r="V112" s="166"/>
      <c r="W112" s="166"/>
      <c r="X112" s="166"/>
    </row>
    <row r="113" ht="21.0" customHeight="1">
      <c r="A113" s="1"/>
      <c r="B113" s="1"/>
      <c r="C113" s="1"/>
      <c r="D113" s="1"/>
      <c r="E113" s="166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6"/>
      <c r="S113" s="166"/>
      <c r="T113" s="166"/>
      <c r="U113" s="166"/>
      <c r="V113" s="166"/>
      <c r="W113" s="166"/>
      <c r="X113" s="166"/>
    </row>
    <row r="114" ht="21.0" customHeight="1">
      <c r="A114" s="1"/>
      <c r="B114" s="1"/>
      <c r="C114" s="1"/>
      <c r="D114" s="1"/>
      <c r="E114" s="166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6"/>
      <c r="S114" s="166"/>
      <c r="T114" s="166"/>
      <c r="U114" s="166"/>
      <c r="V114" s="166"/>
      <c r="W114" s="166"/>
      <c r="X114" s="166"/>
    </row>
    <row r="115" ht="21.0" customHeight="1">
      <c r="A115" s="1"/>
      <c r="B115" s="1"/>
      <c r="C115" s="1"/>
      <c r="D115" s="1"/>
      <c r="E115" s="166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6"/>
      <c r="S115" s="166"/>
      <c r="T115" s="166"/>
      <c r="U115" s="166"/>
      <c r="V115" s="166"/>
      <c r="W115" s="166"/>
      <c r="X115" s="166"/>
    </row>
    <row r="116" ht="21.0" customHeight="1">
      <c r="A116" s="1"/>
      <c r="B116" s="1"/>
      <c r="C116" s="1"/>
      <c r="D116" s="1"/>
      <c r="E116" s="166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6"/>
      <c r="S116" s="166"/>
      <c r="T116" s="166"/>
      <c r="U116" s="166"/>
      <c r="V116" s="166"/>
      <c r="W116" s="166"/>
      <c r="X116" s="166"/>
    </row>
    <row r="117" ht="21.0" customHeight="1">
      <c r="A117" s="1"/>
      <c r="B117" s="1"/>
      <c r="C117" s="1"/>
      <c r="D117" s="1"/>
      <c r="E117" s="166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6"/>
      <c r="S117" s="166"/>
      <c r="T117" s="166"/>
      <c r="U117" s="166"/>
      <c r="V117" s="166"/>
      <c r="W117" s="166"/>
      <c r="X117" s="166"/>
    </row>
    <row r="118" ht="21.0" customHeight="1">
      <c r="A118" s="1"/>
      <c r="B118" s="1"/>
      <c r="C118" s="1"/>
      <c r="D118" s="1"/>
      <c r="E118" s="166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6"/>
      <c r="S118" s="166"/>
      <c r="T118" s="166"/>
      <c r="U118" s="166"/>
      <c r="V118" s="166"/>
      <c r="W118" s="166"/>
      <c r="X118" s="166"/>
    </row>
    <row r="119" ht="21.0" customHeight="1">
      <c r="A119" s="1"/>
      <c r="B119" s="1"/>
      <c r="C119" s="1"/>
      <c r="D119" s="1"/>
      <c r="E119" s="166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6"/>
      <c r="S119" s="166"/>
      <c r="T119" s="166"/>
      <c r="U119" s="166"/>
      <c r="V119" s="166"/>
      <c r="W119" s="166"/>
      <c r="X119" s="166"/>
    </row>
    <row r="120" ht="21.0" customHeight="1">
      <c r="A120" s="1"/>
      <c r="B120" s="1"/>
      <c r="C120" s="1"/>
      <c r="D120" s="1"/>
      <c r="E120" s="166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6"/>
      <c r="S120" s="166"/>
      <c r="T120" s="166"/>
      <c r="U120" s="166"/>
      <c r="V120" s="166"/>
      <c r="W120" s="166"/>
      <c r="X120" s="166"/>
    </row>
    <row r="121" ht="21.0" customHeight="1">
      <c r="A121" s="1"/>
      <c r="B121" s="1"/>
      <c r="C121" s="1"/>
      <c r="D121" s="1"/>
      <c r="E121" s="166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6"/>
      <c r="S121" s="166"/>
      <c r="T121" s="166"/>
      <c r="U121" s="166"/>
      <c r="V121" s="166"/>
      <c r="W121" s="166"/>
      <c r="X121" s="166"/>
    </row>
    <row r="122" ht="21.0" customHeight="1">
      <c r="A122" s="1"/>
      <c r="B122" s="1"/>
      <c r="C122" s="1"/>
      <c r="D122" s="1"/>
      <c r="E122" s="166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6"/>
      <c r="S122" s="166"/>
      <c r="T122" s="166"/>
      <c r="U122" s="166"/>
      <c r="V122" s="166"/>
      <c r="W122" s="166"/>
      <c r="X122" s="166"/>
    </row>
    <row r="123" ht="21.0" customHeight="1">
      <c r="A123" s="1"/>
      <c r="B123" s="1"/>
      <c r="C123" s="1"/>
      <c r="D123" s="1"/>
      <c r="E123" s="166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6"/>
      <c r="S123" s="166"/>
      <c r="T123" s="166"/>
      <c r="U123" s="166"/>
      <c r="V123" s="166"/>
      <c r="W123" s="166"/>
      <c r="X123" s="166"/>
    </row>
    <row r="124" ht="21.0" customHeight="1">
      <c r="A124" s="1"/>
      <c r="B124" s="1"/>
      <c r="C124" s="1"/>
      <c r="D124" s="1"/>
      <c r="E124" s="166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6"/>
      <c r="S124" s="166"/>
      <c r="T124" s="166"/>
      <c r="U124" s="166"/>
      <c r="V124" s="166"/>
      <c r="W124" s="166"/>
      <c r="X124" s="166"/>
    </row>
    <row r="125" ht="21.0" customHeight="1">
      <c r="A125" s="1"/>
      <c r="B125" s="1"/>
      <c r="C125" s="1"/>
      <c r="D125" s="1"/>
      <c r="E125" s="166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6"/>
      <c r="S125" s="166"/>
      <c r="T125" s="166"/>
      <c r="U125" s="166"/>
      <c r="V125" s="166"/>
      <c r="W125" s="166"/>
      <c r="X125" s="166"/>
    </row>
    <row r="126" ht="21.0" customHeight="1">
      <c r="A126" s="1"/>
      <c r="B126" s="1"/>
      <c r="C126" s="1"/>
      <c r="D126" s="1"/>
      <c r="E126" s="166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6"/>
      <c r="S126" s="166"/>
      <c r="T126" s="166"/>
      <c r="U126" s="166"/>
      <c r="V126" s="166"/>
      <c r="W126" s="166"/>
      <c r="X126" s="166"/>
    </row>
    <row r="127" ht="21.0" customHeight="1">
      <c r="A127" s="1"/>
      <c r="B127" s="1"/>
      <c r="C127" s="1"/>
      <c r="D127" s="1"/>
      <c r="E127" s="166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6"/>
      <c r="S127" s="166"/>
      <c r="T127" s="166"/>
      <c r="U127" s="166"/>
      <c r="V127" s="166"/>
      <c r="W127" s="166"/>
      <c r="X127" s="166"/>
    </row>
    <row r="128" ht="21.0" customHeight="1">
      <c r="A128" s="1"/>
      <c r="B128" s="1"/>
      <c r="C128" s="1"/>
      <c r="D128" s="1"/>
      <c r="E128" s="166"/>
      <c r="F128" s="167"/>
      <c r="G128" s="167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6"/>
      <c r="S128" s="166"/>
      <c r="T128" s="166"/>
      <c r="U128" s="166"/>
      <c r="V128" s="166"/>
      <c r="W128" s="166"/>
      <c r="X128" s="166"/>
    </row>
    <row r="129" ht="21.0" customHeight="1">
      <c r="A129" s="1"/>
      <c r="B129" s="1"/>
      <c r="C129" s="1"/>
      <c r="D129" s="1"/>
      <c r="E129" s="166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6"/>
      <c r="S129" s="166"/>
      <c r="T129" s="166"/>
      <c r="U129" s="166"/>
      <c r="V129" s="166"/>
      <c r="W129" s="166"/>
      <c r="X129" s="166"/>
    </row>
    <row r="130" ht="21.0" customHeight="1">
      <c r="A130" s="1"/>
      <c r="B130" s="1"/>
      <c r="C130" s="1"/>
      <c r="D130" s="1"/>
      <c r="E130" s="166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6"/>
      <c r="S130" s="166"/>
      <c r="T130" s="166"/>
      <c r="U130" s="166"/>
      <c r="V130" s="166"/>
      <c r="W130" s="166"/>
      <c r="X130" s="166"/>
    </row>
    <row r="131" ht="21.0" customHeight="1">
      <c r="A131" s="1"/>
      <c r="B131" s="1"/>
      <c r="C131" s="1"/>
      <c r="D131" s="1"/>
      <c r="E131" s="166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6"/>
      <c r="S131" s="166"/>
      <c r="T131" s="166"/>
      <c r="U131" s="166"/>
      <c r="V131" s="166"/>
      <c r="W131" s="166"/>
      <c r="X131" s="166"/>
    </row>
    <row r="132" ht="21.0" customHeight="1">
      <c r="A132" s="1"/>
      <c r="B132" s="1"/>
      <c r="C132" s="1"/>
      <c r="D132" s="1"/>
      <c r="E132" s="166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6"/>
      <c r="S132" s="166"/>
      <c r="T132" s="166"/>
      <c r="U132" s="166"/>
      <c r="V132" s="166"/>
      <c r="W132" s="166"/>
      <c r="X132" s="166"/>
    </row>
    <row r="133" ht="21.0" customHeight="1">
      <c r="A133" s="1"/>
      <c r="B133" s="1"/>
      <c r="C133" s="1"/>
      <c r="D133" s="1"/>
      <c r="E133" s="166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6"/>
      <c r="S133" s="166"/>
      <c r="T133" s="166"/>
      <c r="U133" s="166"/>
      <c r="V133" s="166"/>
      <c r="W133" s="166"/>
      <c r="X133" s="166"/>
    </row>
    <row r="134" ht="21.0" customHeight="1">
      <c r="A134" s="1"/>
      <c r="B134" s="1"/>
      <c r="C134" s="1"/>
      <c r="D134" s="1"/>
      <c r="E134" s="166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6"/>
      <c r="S134" s="166"/>
      <c r="T134" s="166"/>
      <c r="U134" s="166"/>
      <c r="V134" s="166"/>
      <c r="W134" s="166"/>
      <c r="X134" s="166"/>
    </row>
    <row r="135" ht="21.0" customHeight="1">
      <c r="A135" s="1"/>
      <c r="B135" s="1"/>
      <c r="C135" s="1"/>
      <c r="D135" s="1"/>
      <c r="E135" s="166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6"/>
      <c r="S135" s="166"/>
      <c r="T135" s="166"/>
      <c r="U135" s="166"/>
      <c r="V135" s="166"/>
      <c r="W135" s="166"/>
      <c r="X135" s="166"/>
    </row>
    <row r="136" ht="21.0" customHeight="1">
      <c r="A136" s="1"/>
      <c r="B136" s="1"/>
      <c r="C136" s="1"/>
      <c r="D136" s="1"/>
      <c r="E136" s="166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6"/>
      <c r="S136" s="166"/>
      <c r="T136" s="166"/>
      <c r="U136" s="166"/>
      <c r="V136" s="166"/>
      <c r="W136" s="166"/>
      <c r="X136" s="166"/>
    </row>
    <row r="137" ht="21.0" customHeight="1">
      <c r="A137" s="1"/>
      <c r="B137" s="1"/>
      <c r="C137" s="1"/>
      <c r="D137" s="1"/>
      <c r="E137" s="166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6"/>
      <c r="S137" s="166"/>
      <c r="T137" s="166"/>
      <c r="U137" s="166"/>
      <c r="V137" s="166"/>
      <c r="W137" s="166"/>
      <c r="X137" s="166"/>
    </row>
    <row r="138" ht="21.0" customHeight="1">
      <c r="A138" s="1"/>
      <c r="B138" s="1"/>
      <c r="C138" s="1"/>
      <c r="D138" s="1"/>
      <c r="E138" s="166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6"/>
      <c r="S138" s="166"/>
      <c r="T138" s="166"/>
      <c r="U138" s="166"/>
      <c r="V138" s="166"/>
      <c r="W138" s="166"/>
      <c r="X138" s="166"/>
    </row>
    <row r="139" ht="21.0" customHeight="1">
      <c r="A139" s="1"/>
      <c r="B139" s="1"/>
      <c r="C139" s="1"/>
      <c r="D139" s="1"/>
      <c r="E139" s="166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6"/>
      <c r="S139" s="166"/>
      <c r="T139" s="166"/>
      <c r="U139" s="166"/>
      <c r="V139" s="166"/>
      <c r="W139" s="166"/>
      <c r="X139" s="166"/>
    </row>
    <row r="140" ht="21.0" customHeight="1">
      <c r="A140" s="1"/>
      <c r="B140" s="1"/>
      <c r="C140" s="1"/>
      <c r="D140" s="1"/>
      <c r="E140" s="166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6"/>
      <c r="S140" s="166"/>
      <c r="T140" s="166"/>
      <c r="U140" s="166"/>
      <c r="V140" s="166"/>
      <c r="W140" s="166"/>
      <c r="X140" s="166"/>
    </row>
    <row r="141" ht="21.0" customHeight="1">
      <c r="A141" s="1"/>
      <c r="B141" s="1"/>
      <c r="C141" s="1"/>
      <c r="D141" s="1"/>
      <c r="E141" s="166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6"/>
      <c r="S141" s="166"/>
      <c r="T141" s="166"/>
      <c r="U141" s="166"/>
      <c r="V141" s="166"/>
      <c r="W141" s="166"/>
      <c r="X141" s="166"/>
    </row>
    <row r="142" ht="21.0" customHeight="1">
      <c r="A142" s="1"/>
      <c r="B142" s="1"/>
      <c r="C142" s="1"/>
      <c r="D142" s="1"/>
      <c r="E142" s="166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6"/>
      <c r="S142" s="166"/>
      <c r="T142" s="166"/>
      <c r="U142" s="166"/>
      <c r="V142" s="166"/>
      <c r="W142" s="166"/>
      <c r="X142" s="166"/>
    </row>
    <row r="143" ht="21.0" customHeight="1">
      <c r="A143" s="1"/>
      <c r="B143" s="1"/>
      <c r="C143" s="1"/>
      <c r="D143" s="1"/>
      <c r="E143" s="166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6"/>
      <c r="S143" s="166"/>
      <c r="T143" s="166"/>
      <c r="U143" s="166"/>
      <c r="V143" s="166"/>
      <c r="W143" s="166"/>
      <c r="X143" s="166"/>
    </row>
    <row r="144" ht="21.0" customHeight="1">
      <c r="A144" s="1"/>
      <c r="B144" s="1"/>
      <c r="C144" s="1"/>
      <c r="D144" s="1"/>
      <c r="E144" s="166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6"/>
      <c r="S144" s="166"/>
      <c r="T144" s="166"/>
      <c r="U144" s="166"/>
      <c r="V144" s="166"/>
      <c r="W144" s="166"/>
      <c r="X144" s="166"/>
    </row>
    <row r="145" ht="21.0" customHeight="1">
      <c r="A145" s="1"/>
      <c r="B145" s="1"/>
      <c r="C145" s="1"/>
      <c r="D145" s="1"/>
      <c r="E145" s="166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6"/>
      <c r="S145" s="166"/>
      <c r="T145" s="166"/>
      <c r="U145" s="166"/>
      <c r="V145" s="166"/>
      <c r="W145" s="166"/>
      <c r="X145" s="166"/>
    </row>
    <row r="146" ht="21.0" customHeight="1">
      <c r="A146" s="1"/>
      <c r="B146" s="1"/>
      <c r="C146" s="1"/>
      <c r="D146" s="1"/>
      <c r="E146" s="166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6"/>
      <c r="S146" s="166"/>
      <c r="T146" s="166"/>
      <c r="U146" s="166"/>
      <c r="V146" s="166"/>
      <c r="W146" s="166"/>
      <c r="X146" s="166"/>
    </row>
    <row r="147" ht="21.0" customHeight="1">
      <c r="A147" s="1"/>
      <c r="B147" s="1"/>
      <c r="C147" s="1"/>
      <c r="D147" s="1"/>
      <c r="E147" s="166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6"/>
      <c r="S147" s="166"/>
      <c r="T147" s="166"/>
      <c r="U147" s="166"/>
      <c r="V147" s="166"/>
      <c r="W147" s="166"/>
      <c r="X147" s="166"/>
    </row>
    <row r="148" ht="21.0" customHeight="1">
      <c r="A148" s="1"/>
      <c r="B148" s="1"/>
      <c r="C148" s="1"/>
      <c r="D148" s="1"/>
      <c r="E148" s="166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6"/>
      <c r="S148" s="166"/>
      <c r="T148" s="166"/>
      <c r="U148" s="166"/>
      <c r="V148" s="166"/>
      <c r="W148" s="166"/>
      <c r="X148" s="166"/>
    </row>
    <row r="149" ht="21.0" customHeight="1">
      <c r="A149" s="1"/>
      <c r="B149" s="1"/>
      <c r="C149" s="1"/>
      <c r="D149" s="1"/>
      <c r="E149" s="166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6"/>
      <c r="S149" s="166"/>
      <c r="T149" s="166"/>
      <c r="U149" s="166"/>
      <c r="V149" s="166"/>
      <c r="W149" s="166"/>
      <c r="X149" s="166"/>
    </row>
    <row r="150" ht="21.0" customHeight="1">
      <c r="A150" s="1"/>
      <c r="B150" s="1"/>
      <c r="C150" s="1"/>
      <c r="D150" s="1"/>
      <c r="E150" s="166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6"/>
      <c r="S150" s="166"/>
      <c r="T150" s="166"/>
      <c r="U150" s="166"/>
      <c r="V150" s="166"/>
      <c r="W150" s="166"/>
      <c r="X150" s="166"/>
    </row>
    <row r="151" ht="21.0" customHeight="1">
      <c r="A151" s="1"/>
      <c r="B151" s="1"/>
      <c r="C151" s="1"/>
      <c r="D151" s="1"/>
      <c r="E151" s="166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6"/>
      <c r="S151" s="166"/>
      <c r="T151" s="166"/>
      <c r="U151" s="166"/>
      <c r="V151" s="166"/>
      <c r="W151" s="166"/>
      <c r="X151" s="166"/>
    </row>
    <row r="152" ht="21.0" customHeight="1">
      <c r="A152" s="1"/>
      <c r="B152" s="1"/>
      <c r="C152" s="1"/>
      <c r="D152" s="1"/>
      <c r="E152" s="166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6"/>
      <c r="S152" s="166"/>
      <c r="T152" s="166"/>
      <c r="U152" s="166"/>
      <c r="V152" s="166"/>
      <c r="W152" s="166"/>
      <c r="X152" s="166"/>
    </row>
    <row r="153" ht="21.0" customHeight="1">
      <c r="A153" s="1"/>
      <c r="B153" s="1"/>
      <c r="C153" s="1"/>
      <c r="D153" s="1"/>
      <c r="E153" s="166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6"/>
      <c r="S153" s="166"/>
      <c r="T153" s="166"/>
      <c r="U153" s="166"/>
      <c r="V153" s="166"/>
      <c r="W153" s="166"/>
      <c r="X153" s="166"/>
    </row>
    <row r="154" ht="21.0" customHeight="1">
      <c r="A154" s="1"/>
      <c r="B154" s="1"/>
      <c r="C154" s="1"/>
      <c r="D154" s="1"/>
      <c r="E154" s="166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6"/>
      <c r="S154" s="166"/>
      <c r="T154" s="166"/>
      <c r="U154" s="166"/>
      <c r="V154" s="166"/>
      <c r="W154" s="166"/>
      <c r="X154" s="166"/>
    </row>
    <row r="155" ht="21.0" customHeight="1">
      <c r="A155" s="1"/>
      <c r="B155" s="1"/>
      <c r="C155" s="1"/>
      <c r="D155" s="1"/>
      <c r="E155" s="166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6"/>
      <c r="S155" s="166"/>
      <c r="T155" s="166"/>
      <c r="U155" s="166"/>
      <c r="V155" s="166"/>
      <c r="W155" s="166"/>
      <c r="X155" s="166"/>
    </row>
    <row r="156" ht="21.0" customHeight="1">
      <c r="A156" s="1"/>
      <c r="B156" s="1"/>
      <c r="C156" s="1"/>
      <c r="D156" s="1"/>
      <c r="E156" s="166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6"/>
      <c r="S156" s="166"/>
      <c r="T156" s="166"/>
      <c r="U156" s="166"/>
      <c r="V156" s="166"/>
      <c r="W156" s="166"/>
      <c r="X156" s="166"/>
    </row>
    <row r="157" ht="21.0" customHeight="1">
      <c r="A157" s="1"/>
      <c r="B157" s="1"/>
      <c r="C157" s="1"/>
      <c r="D157" s="1"/>
      <c r="E157" s="166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6"/>
      <c r="S157" s="166"/>
      <c r="T157" s="166"/>
      <c r="U157" s="166"/>
      <c r="V157" s="166"/>
      <c r="W157" s="166"/>
      <c r="X157" s="166"/>
    </row>
    <row r="158" ht="21.0" customHeight="1">
      <c r="A158" s="1"/>
      <c r="B158" s="1"/>
      <c r="C158" s="1"/>
      <c r="D158" s="1"/>
      <c r="E158" s="166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6"/>
      <c r="S158" s="166"/>
      <c r="T158" s="166"/>
      <c r="U158" s="166"/>
      <c r="V158" s="166"/>
      <c r="W158" s="166"/>
      <c r="X158" s="166"/>
    </row>
    <row r="159" ht="21.0" customHeight="1">
      <c r="A159" s="1"/>
      <c r="B159" s="1"/>
      <c r="C159" s="1"/>
      <c r="D159" s="1"/>
      <c r="E159" s="166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6"/>
      <c r="S159" s="166"/>
      <c r="T159" s="166"/>
      <c r="U159" s="166"/>
      <c r="V159" s="166"/>
      <c r="W159" s="166"/>
      <c r="X159" s="166"/>
    </row>
    <row r="160" ht="21.0" customHeight="1">
      <c r="A160" s="1"/>
      <c r="B160" s="1"/>
      <c r="C160" s="1"/>
      <c r="D160" s="1"/>
      <c r="E160" s="166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6"/>
      <c r="S160" s="166"/>
      <c r="T160" s="166"/>
      <c r="U160" s="166"/>
      <c r="V160" s="166"/>
      <c r="W160" s="166"/>
      <c r="X160" s="166"/>
    </row>
    <row r="161" ht="21.0" customHeight="1">
      <c r="A161" s="1"/>
      <c r="B161" s="1"/>
      <c r="C161" s="1"/>
      <c r="D161" s="1"/>
      <c r="E161" s="166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6"/>
      <c r="S161" s="166"/>
      <c r="T161" s="166"/>
      <c r="U161" s="166"/>
      <c r="V161" s="166"/>
      <c r="W161" s="166"/>
      <c r="X161" s="166"/>
    </row>
    <row r="162" ht="21.0" customHeight="1">
      <c r="A162" s="1"/>
      <c r="B162" s="1"/>
      <c r="C162" s="1"/>
      <c r="D162" s="1"/>
      <c r="E162" s="166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6"/>
      <c r="S162" s="166"/>
      <c r="T162" s="166"/>
      <c r="U162" s="166"/>
      <c r="V162" s="166"/>
      <c r="W162" s="166"/>
      <c r="X162" s="166"/>
    </row>
    <row r="163" ht="21.0" customHeight="1">
      <c r="A163" s="1"/>
      <c r="B163" s="1"/>
      <c r="C163" s="1"/>
      <c r="D163" s="1"/>
      <c r="E163" s="166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6"/>
      <c r="S163" s="166"/>
      <c r="T163" s="166"/>
      <c r="U163" s="166"/>
      <c r="V163" s="166"/>
      <c r="W163" s="166"/>
      <c r="X163" s="166"/>
    </row>
    <row r="164" ht="21.0" customHeight="1">
      <c r="A164" s="1"/>
      <c r="B164" s="1"/>
      <c r="C164" s="1"/>
      <c r="D164" s="1"/>
      <c r="E164" s="166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6"/>
      <c r="S164" s="166"/>
      <c r="T164" s="166"/>
      <c r="U164" s="166"/>
      <c r="V164" s="166"/>
      <c r="W164" s="166"/>
      <c r="X164" s="166"/>
    </row>
    <row r="165" ht="21.0" customHeight="1">
      <c r="A165" s="1"/>
      <c r="B165" s="1"/>
      <c r="C165" s="1"/>
      <c r="D165" s="1"/>
      <c r="E165" s="166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6"/>
      <c r="S165" s="166"/>
      <c r="T165" s="166"/>
      <c r="U165" s="166"/>
      <c r="V165" s="166"/>
      <c r="W165" s="166"/>
      <c r="X165" s="166"/>
    </row>
    <row r="166" ht="21.0" customHeight="1">
      <c r="A166" s="1"/>
      <c r="B166" s="1"/>
      <c r="C166" s="1"/>
      <c r="D166" s="1"/>
      <c r="E166" s="166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6"/>
      <c r="S166" s="166"/>
      <c r="T166" s="166"/>
      <c r="U166" s="166"/>
      <c r="V166" s="166"/>
      <c r="W166" s="166"/>
      <c r="X166" s="166"/>
    </row>
    <row r="167" ht="21.0" customHeight="1">
      <c r="A167" s="1"/>
      <c r="B167" s="1"/>
      <c r="C167" s="1"/>
      <c r="D167" s="1"/>
      <c r="E167" s="166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6"/>
      <c r="S167" s="166"/>
      <c r="T167" s="166"/>
      <c r="U167" s="166"/>
      <c r="V167" s="166"/>
      <c r="W167" s="166"/>
      <c r="X167" s="166"/>
    </row>
    <row r="168" ht="21.0" customHeight="1">
      <c r="A168" s="1"/>
      <c r="B168" s="1"/>
      <c r="C168" s="1"/>
      <c r="D168" s="1"/>
      <c r="E168" s="166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6"/>
      <c r="S168" s="166"/>
      <c r="T168" s="166"/>
      <c r="U168" s="166"/>
      <c r="V168" s="166"/>
      <c r="W168" s="166"/>
      <c r="X168" s="166"/>
    </row>
    <row r="169" ht="21.0" customHeight="1">
      <c r="A169" s="1"/>
      <c r="B169" s="1"/>
      <c r="C169" s="1"/>
      <c r="D169" s="1"/>
      <c r="E169" s="166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6"/>
      <c r="S169" s="166"/>
      <c r="T169" s="166"/>
      <c r="U169" s="166"/>
      <c r="V169" s="166"/>
      <c r="W169" s="166"/>
      <c r="X169" s="166"/>
    </row>
    <row r="170" ht="21.0" customHeight="1">
      <c r="A170" s="1"/>
      <c r="B170" s="1"/>
      <c r="C170" s="1"/>
      <c r="D170" s="1"/>
      <c r="E170" s="166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6"/>
      <c r="S170" s="166"/>
      <c r="T170" s="166"/>
      <c r="U170" s="166"/>
      <c r="V170" s="166"/>
      <c r="W170" s="166"/>
      <c r="X170" s="166"/>
    </row>
    <row r="171" ht="21.0" customHeight="1">
      <c r="A171" s="1"/>
      <c r="B171" s="1"/>
      <c r="C171" s="1"/>
      <c r="D171" s="1"/>
      <c r="E171" s="166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6"/>
      <c r="S171" s="166"/>
      <c r="T171" s="166"/>
      <c r="U171" s="166"/>
      <c r="V171" s="166"/>
      <c r="W171" s="166"/>
      <c r="X171" s="166"/>
    </row>
    <row r="172" ht="21.0" customHeight="1">
      <c r="A172" s="1"/>
      <c r="B172" s="1"/>
      <c r="C172" s="1"/>
      <c r="D172" s="1"/>
      <c r="E172" s="166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6"/>
      <c r="S172" s="166"/>
      <c r="T172" s="166"/>
      <c r="U172" s="166"/>
      <c r="V172" s="166"/>
      <c r="W172" s="166"/>
      <c r="X172" s="166"/>
    </row>
    <row r="173" ht="21.0" customHeight="1">
      <c r="A173" s="1"/>
      <c r="B173" s="1"/>
      <c r="C173" s="1"/>
      <c r="D173" s="1"/>
      <c r="E173" s="166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6"/>
      <c r="S173" s="166"/>
      <c r="T173" s="166"/>
      <c r="U173" s="166"/>
      <c r="V173" s="166"/>
      <c r="W173" s="166"/>
      <c r="X173" s="166"/>
    </row>
    <row r="174" ht="21.0" customHeight="1">
      <c r="A174" s="1"/>
      <c r="B174" s="1"/>
      <c r="C174" s="1"/>
      <c r="D174" s="1"/>
      <c r="E174" s="166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6"/>
      <c r="S174" s="166"/>
      <c r="T174" s="166"/>
      <c r="U174" s="166"/>
      <c r="V174" s="166"/>
      <c r="W174" s="166"/>
      <c r="X174" s="166"/>
    </row>
    <row r="175" ht="21.0" customHeight="1">
      <c r="A175" s="1"/>
      <c r="B175" s="1"/>
      <c r="C175" s="1"/>
      <c r="D175" s="1"/>
      <c r="E175" s="166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6"/>
      <c r="S175" s="166"/>
      <c r="T175" s="166"/>
      <c r="U175" s="166"/>
      <c r="V175" s="166"/>
      <c r="W175" s="166"/>
      <c r="X175" s="166"/>
    </row>
    <row r="176" ht="21.0" customHeight="1">
      <c r="A176" s="1"/>
      <c r="B176" s="1"/>
      <c r="C176" s="1"/>
      <c r="D176" s="1"/>
      <c r="E176" s="166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6"/>
      <c r="S176" s="166"/>
      <c r="T176" s="166"/>
      <c r="U176" s="166"/>
      <c r="V176" s="166"/>
      <c r="W176" s="166"/>
      <c r="X176" s="166"/>
    </row>
    <row r="177" ht="21.0" customHeight="1">
      <c r="A177" s="1"/>
      <c r="B177" s="1"/>
      <c r="C177" s="1"/>
      <c r="D177" s="1"/>
      <c r="E177" s="166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6"/>
      <c r="S177" s="166"/>
      <c r="T177" s="166"/>
      <c r="U177" s="166"/>
      <c r="V177" s="166"/>
      <c r="W177" s="166"/>
      <c r="X177" s="166"/>
    </row>
    <row r="178" ht="21.0" customHeight="1">
      <c r="A178" s="1"/>
      <c r="B178" s="1"/>
      <c r="C178" s="1"/>
      <c r="D178" s="1"/>
      <c r="E178" s="166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6"/>
      <c r="S178" s="166"/>
      <c r="T178" s="166"/>
      <c r="U178" s="166"/>
      <c r="V178" s="166"/>
      <c r="W178" s="166"/>
      <c r="X178" s="166"/>
    </row>
    <row r="179" ht="21.0" customHeight="1">
      <c r="A179" s="1"/>
      <c r="B179" s="1"/>
      <c r="C179" s="1"/>
      <c r="D179" s="1"/>
      <c r="E179" s="166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6"/>
      <c r="S179" s="166"/>
      <c r="T179" s="166"/>
      <c r="U179" s="166"/>
      <c r="V179" s="166"/>
      <c r="W179" s="166"/>
      <c r="X179" s="166"/>
    </row>
    <row r="180" ht="21.0" customHeight="1">
      <c r="A180" s="1"/>
      <c r="B180" s="1"/>
      <c r="C180" s="1"/>
      <c r="D180" s="1"/>
      <c r="E180" s="166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6"/>
      <c r="S180" s="166"/>
      <c r="T180" s="166"/>
      <c r="U180" s="166"/>
      <c r="V180" s="166"/>
      <c r="W180" s="166"/>
      <c r="X180" s="166"/>
    </row>
    <row r="181" ht="21.0" customHeight="1">
      <c r="A181" s="1"/>
      <c r="B181" s="1"/>
      <c r="C181" s="1"/>
      <c r="D181" s="1"/>
      <c r="E181" s="166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6"/>
      <c r="S181" s="166"/>
      <c r="T181" s="166"/>
      <c r="U181" s="166"/>
      <c r="V181" s="166"/>
      <c r="W181" s="166"/>
      <c r="X181" s="166"/>
    </row>
    <row r="182" ht="21.0" customHeight="1">
      <c r="A182" s="1"/>
      <c r="B182" s="1"/>
      <c r="C182" s="1"/>
      <c r="D182" s="1"/>
      <c r="E182" s="166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6"/>
      <c r="S182" s="166"/>
      <c r="T182" s="166"/>
      <c r="U182" s="166"/>
      <c r="V182" s="166"/>
      <c r="W182" s="166"/>
      <c r="X182" s="166"/>
    </row>
    <row r="183" ht="21.0" customHeight="1">
      <c r="A183" s="1"/>
      <c r="B183" s="1"/>
      <c r="C183" s="1"/>
      <c r="D183" s="1"/>
      <c r="E183" s="166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6"/>
      <c r="S183" s="166"/>
      <c r="T183" s="166"/>
      <c r="U183" s="166"/>
      <c r="V183" s="166"/>
      <c r="W183" s="166"/>
      <c r="X183" s="166"/>
    </row>
    <row r="184" ht="21.0" customHeight="1">
      <c r="A184" s="1"/>
      <c r="B184" s="1"/>
      <c r="C184" s="1"/>
      <c r="D184" s="1"/>
      <c r="E184" s="166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6"/>
      <c r="S184" s="166"/>
      <c r="T184" s="166"/>
      <c r="U184" s="166"/>
      <c r="V184" s="166"/>
      <c r="W184" s="166"/>
      <c r="X184" s="166"/>
    </row>
    <row r="185" ht="21.0" customHeight="1">
      <c r="A185" s="1"/>
      <c r="B185" s="1"/>
      <c r="C185" s="1"/>
      <c r="D185" s="1"/>
      <c r="E185" s="166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6"/>
      <c r="S185" s="166"/>
      <c r="T185" s="166"/>
      <c r="U185" s="166"/>
      <c r="V185" s="166"/>
      <c r="W185" s="166"/>
      <c r="X185" s="166"/>
    </row>
    <row r="186" ht="21.0" customHeight="1">
      <c r="A186" s="1"/>
      <c r="B186" s="1"/>
      <c r="C186" s="1"/>
      <c r="D186" s="1"/>
      <c r="E186" s="166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6"/>
      <c r="S186" s="166"/>
      <c r="T186" s="166"/>
      <c r="U186" s="166"/>
      <c r="V186" s="166"/>
      <c r="W186" s="166"/>
      <c r="X186" s="166"/>
    </row>
    <row r="187" ht="21.0" customHeight="1">
      <c r="A187" s="1"/>
      <c r="B187" s="1"/>
      <c r="C187" s="1"/>
      <c r="D187" s="1"/>
      <c r="E187" s="166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6"/>
      <c r="S187" s="166"/>
      <c r="T187" s="166"/>
      <c r="U187" s="166"/>
      <c r="V187" s="166"/>
      <c r="W187" s="166"/>
      <c r="X187" s="166"/>
    </row>
    <row r="188" ht="21.0" customHeight="1">
      <c r="A188" s="1"/>
      <c r="B188" s="1"/>
      <c r="C188" s="1"/>
      <c r="D188" s="1"/>
      <c r="E188" s="166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6"/>
      <c r="S188" s="166"/>
      <c r="T188" s="166"/>
      <c r="U188" s="166"/>
      <c r="V188" s="166"/>
      <c r="W188" s="166"/>
      <c r="X188" s="166"/>
    </row>
    <row r="189" ht="21.0" customHeight="1">
      <c r="A189" s="1"/>
      <c r="B189" s="1"/>
      <c r="C189" s="1"/>
      <c r="D189" s="1"/>
      <c r="E189" s="166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6"/>
      <c r="S189" s="166"/>
      <c r="T189" s="166"/>
      <c r="U189" s="166"/>
      <c r="V189" s="166"/>
      <c r="W189" s="166"/>
      <c r="X189" s="166"/>
    </row>
    <row r="190" ht="21.0" customHeight="1">
      <c r="A190" s="1"/>
      <c r="B190" s="1"/>
      <c r="C190" s="1"/>
      <c r="D190" s="1"/>
      <c r="E190" s="166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6"/>
      <c r="S190" s="166"/>
      <c r="T190" s="166"/>
      <c r="U190" s="166"/>
      <c r="V190" s="166"/>
      <c r="W190" s="166"/>
      <c r="X190" s="166"/>
    </row>
    <row r="191" ht="21.0" customHeight="1">
      <c r="A191" s="1"/>
      <c r="B191" s="1"/>
      <c r="C191" s="1"/>
      <c r="D191" s="1"/>
      <c r="E191" s="166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6"/>
      <c r="S191" s="166"/>
      <c r="T191" s="166"/>
      <c r="U191" s="166"/>
      <c r="V191" s="166"/>
      <c r="W191" s="166"/>
      <c r="X191" s="166"/>
    </row>
    <row r="192" ht="21.0" customHeight="1">
      <c r="A192" s="1"/>
      <c r="B192" s="1"/>
      <c r="C192" s="1"/>
      <c r="D192" s="1"/>
      <c r="E192" s="166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6"/>
      <c r="S192" s="166"/>
      <c r="T192" s="166"/>
      <c r="U192" s="166"/>
      <c r="V192" s="166"/>
      <c r="W192" s="166"/>
      <c r="X192" s="166"/>
    </row>
    <row r="193" ht="21.0" customHeight="1">
      <c r="A193" s="1"/>
      <c r="B193" s="1"/>
      <c r="C193" s="1"/>
      <c r="D193" s="1"/>
      <c r="E193" s="166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6"/>
      <c r="S193" s="166"/>
      <c r="T193" s="166"/>
      <c r="U193" s="166"/>
      <c r="V193" s="166"/>
      <c r="W193" s="166"/>
      <c r="X193" s="166"/>
    </row>
    <row r="194" ht="21.0" customHeight="1">
      <c r="A194" s="1"/>
      <c r="B194" s="1"/>
      <c r="C194" s="1"/>
      <c r="D194" s="1"/>
      <c r="E194" s="166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6"/>
      <c r="S194" s="166"/>
      <c r="T194" s="166"/>
      <c r="U194" s="166"/>
      <c r="V194" s="166"/>
      <c r="W194" s="166"/>
      <c r="X194" s="166"/>
    </row>
    <row r="195" ht="21.0" customHeight="1">
      <c r="A195" s="1"/>
      <c r="B195" s="1"/>
      <c r="C195" s="1"/>
      <c r="D195" s="1"/>
      <c r="E195" s="166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6"/>
      <c r="S195" s="166"/>
      <c r="T195" s="166"/>
      <c r="U195" s="166"/>
      <c r="V195" s="166"/>
      <c r="W195" s="166"/>
      <c r="X195" s="166"/>
    </row>
    <row r="196" ht="21.0" customHeight="1">
      <c r="A196" s="1"/>
      <c r="B196" s="1"/>
      <c r="C196" s="1"/>
      <c r="D196" s="1"/>
      <c r="E196" s="166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6"/>
      <c r="S196" s="166"/>
      <c r="T196" s="166"/>
      <c r="U196" s="166"/>
      <c r="V196" s="166"/>
      <c r="W196" s="166"/>
      <c r="X196" s="166"/>
    </row>
    <row r="197" ht="21.0" customHeight="1">
      <c r="A197" s="1"/>
      <c r="B197" s="1"/>
      <c r="C197" s="1"/>
      <c r="D197" s="1"/>
      <c r="E197" s="166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6"/>
      <c r="S197" s="166"/>
      <c r="T197" s="166"/>
      <c r="U197" s="166"/>
      <c r="V197" s="166"/>
      <c r="W197" s="166"/>
      <c r="X197" s="166"/>
    </row>
    <row r="198" ht="21.0" customHeight="1">
      <c r="A198" s="1"/>
      <c r="B198" s="1"/>
      <c r="C198" s="1"/>
      <c r="D198" s="1"/>
      <c r="E198" s="166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6"/>
      <c r="S198" s="166"/>
      <c r="T198" s="166"/>
      <c r="U198" s="166"/>
      <c r="V198" s="166"/>
      <c r="W198" s="166"/>
      <c r="X198" s="166"/>
    </row>
    <row r="199" ht="21.0" customHeight="1">
      <c r="A199" s="1"/>
      <c r="B199" s="1"/>
      <c r="C199" s="1"/>
      <c r="D199" s="1"/>
      <c r="E199" s="166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6"/>
      <c r="S199" s="166"/>
      <c r="T199" s="166"/>
      <c r="U199" s="166"/>
      <c r="V199" s="166"/>
      <c r="W199" s="166"/>
      <c r="X199" s="166"/>
    </row>
    <row r="200" ht="21.0" customHeight="1">
      <c r="A200" s="1"/>
      <c r="B200" s="1"/>
      <c r="C200" s="1"/>
      <c r="D200" s="1"/>
      <c r="E200" s="166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6"/>
      <c r="S200" s="166"/>
      <c r="T200" s="166"/>
      <c r="U200" s="166"/>
      <c r="V200" s="166"/>
      <c r="W200" s="166"/>
      <c r="X200" s="166"/>
    </row>
    <row r="201" ht="21.0" customHeight="1">
      <c r="A201" s="1"/>
      <c r="B201" s="1"/>
      <c r="C201" s="1"/>
      <c r="D201" s="1"/>
      <c r="E201" s="166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6"/>
      <c r="S201" s="166"/>
      <c r="T201" s="166"/>
      <c r="U201" s="166"/>
      <c r="V201" s="166"/>
      <c r="W201" s="166"/>
      <c r="X201" s="166"/>
    </row>
    <row r="202" ht="21.0" customHeight="1">
      <c r="A202" s="1"/>
      <c r="B202" s="1"/>
      <c r="C202" s="1"/>
      <c r="D202" s="1"/>
      <c r="E202" s="166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6"/>
      <c r="S202" s="166"/>
      <c r="T202" s="166"/>
      <c r="U202" s="166"/>
      <c r="V202" s="166"/>
      <c r="W202" s="166"/>
      <c r="X202" s="166"/>
    </row>
    <row r="203" ht="21.0" customHeight="1">
      <c r="A203" s="1"/>
      <c r="B203" s="1"/>
      <c r="C203" s="1"/>
      <c r="D203" s="1"/>
      <c r="E203" s="166"/>
      <c r="F203" s="167"/>
      <c r="G203" s="167"/>
      <c r="H203" s="167"/>
      <c r="I203" s="167"/>
      <c r="J203" s="167"/>
      <c r="K203" s="167"/>
      <c r="L203" s="167"/>
      <c r="M203" s="167"/>
      <c r="N203" s="167"/>
      <c r="O203" s="167"/>
      <c r="P203" s="167"/>
      <c r="Q203" s="167"/>
      <c r="R203" s="166"/>
      <c r="S203" s="166"/>
      <c r="T203" s="166"/>
      <c r="U203" s="166"/>
      <c r="V203" s="166"/>
      <c r="W203" s="166"/>
      <c r="X203" s="166"/>
    </row>
    <row r="204" ht="21.0" customHeight="1">
      <c r="A204" s="1"/>
      <c r="B204" s="1"/>
      <c r="C204" s="1"/>
      <c r="D204" s="1"/>
      <c r="E204" s="166"/>
      <c r="F204" s="167"/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6"/>
      <c r="S204" s="166"/>
      <c r="T204" s="166"/>
      <c r="U204" s="166"/>
      <c r="V204" s="166"/>
      <c r="W204" s="166"/>
      <c r="X204" s="166"/>
    </row>
    <row r="205" ht="21.0" customHeight="1">
      <c r="A205" s="1"/>
      <c r="B205" s="1"/>
      <c r="C205" s="1"/>
      <c r="D205" s="1"/>
      <c r="E205" s="166"/>
      <c r="F205" s="167"/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6"/>
      <c r="S205" s="166"/>
      <c r="T205" s="166"/>
      <c r="U205" s="166"/>
      <c r="V205" s="166"/>
      <c r="W205" s="166"/>
      <c r="X205" s="166"/>
    </row>
    <row r="206" ht="21.0" customHeight="1">
      <c r="A206" s="1"/>
      <c r="B206" s="1"/>
      <c r="C206" s="1"/>
      <c r="D206" s="1"/>
      <c r="E206" s="166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6"/>
      <c r="S206" s="166"/>
      <c r="T206" s="166"/>
      <c r="U206" s="166"/>
      <c r="V206" s="166"/>
      <c r="W206" s="166"/>
      <c r="X206" s="166"/>
    </row>
    <row r="207" ht="21.0" customHeight="1">
      <c r="A207" s="1"/>
      <c r="B207" s="1"/>
      <c r="C207" s="1"/>
      <c r="D207" s="1"/>
      <c r="E207" s="166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6"/>
      <c r="S207" s="166"/>
      <c r="T207" s="166"/>
      <c r="U207" s="166"/>
      <c r="V207" s="166"/>
      <c r="W207" s="166"/>
      <c r="X207" s="166"/>
    </row>
    <row r="208" ht="21.0" customHeight="1">
      <c r="A208" s="1"/>
      <c r="B208" s="1"/>
      <c r="C208" s="1"/>
      <c r="D208" s="1"/>
      <c r="E208" s="166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6"/>
      <c r="S208" s="166"/>
      <c r="T208" s="166"/>
      <c r="U208" s="166"/>
      <c r="V208" s="166"/>
      <c r="W208" s="166"/>
      <c r="X208" s="166"/>
    </row>
    <row r="209" ht="21.0" customHeight="1">
      <c r="A209" s="1"/>
      <c r="B209" s="1"/>
      <c r="C209" s="1"/>
      <c r="D209" s="1"/>
      <c r="E209" s="166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6"/>
      <c r="S209" s="166"/>
      <c r="T209" s="166"/>
      <c r="U209" s="166"/>
      <c r="V209" s="166"/>
      <c r="W209" s="166"/>
      <c r="X209" s="166"/>
    </row>
    <row r="210" ht="21.0" customHeight="1">
      <c r="A210" s="1"/>
      <c r="B210" s="1"/>
      <c r="C210" s="1"/>
      <c r="D210" s="1"/>
      <c r="E210" s="166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6"/>
      <c r="S210" s="166"/>
      <c r="T210" s="166"/>
      <c r="U210" s="166"/>
      <c r="V210" s="166"/>
      <c r="W210" s="166"/>
      <c r="X210" s="166"/>
    </row>
    <row r="211" ht="21.0" customHeight="1">
      <c r="A211" s="1"/>
      <c r="B211" s="1"/>
      <c r="C211" s="1"/>
      <c r="D211" s="1"/>
      <c r="E211" s="166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6"/>
      <c r="S211" s="166"/>
      <c r="T211" s="166"/>
      <c r="U211" s="166"/>
      <c r="V211" s="166"/>
      <c r="W211" s="166"/>
      <c r="X211" s="166"/>
    </row>
    <row r="212" ht="21.0" customHeight="1">
      <c r="A212" s="1"/>
      <c r="B212" s="1"/>
      <c r="C212" s="1"/>
      <c r="D212" s="1"/>
      <c r="E212" s="166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6"/>
      <c r="S212" s="166"/>
      <c r="T212" s="166"/>
      <c r="U212" s="166"/>
      <c r="V212" s="166"/>
      <c r="W212" s="166"/>
      <c r="X212" s="166"/>
    </row>
    <row r="213" ht="21.0" customHeight="1">
      <c r="A213" s="1"/>
      <c r="B213" s="1"/>
      <c r="C213" s="1"/>
      <c r="D213" s="1"/>
      <c r="E213" s="166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6"/>
      <c r="S213" s="166"/>
      <c r="T213" s="166"/>
      <c r="U213" s="166"/>
      <c r="V213" s="166"/>
      <c r="W213" s="166"/>
      <c r="X213" s="166"/>
    </row>
    <row r="214" ht="21.0" customHeight="1">
      <c r="A214" s="1"/>
      <c r="B214" s="1"/>
      <c r="C214" s="1"/>
      <c r="D214" s="1"/>
      <c r="E214" s="166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6"/>
      <c r="S214" s="166"/>
      <c r="T214" s="166"/>
      <c r="U214" s="166"/>
      <c r="V214" s="166"/>
      <c r="W214" s="166"/>
      <c r="X214" s="166"/>
    </row>
    <row r="215" ht="21.0" customHeight="1">
      <c r="A215" s="1"/>
      <c r="B215" s="1"/>
      <c r="C215" s="1"/>
      <c r="D215" s="1"/>
      <c r="E215" s="166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6"/>
      <c r="S215" s="166"/>
      <c r="T215" s="166"/>
      <c r="U215" s="166"/>
      <c r="V215" s="166"/>
      <c r="W215" s="166"/>
      <c r="X215" s="166"/>
    </row>
    <row r="216" ht="21.0" customHeight="1">
      <c r="A216" s="1"/>
      <c r="B216" s="1"/>
      <c r="C216" s="1"/>
      <c r="D216" s="1"/>
      <c r="E216" s="166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6"/>
      <c r="S216" s="166"/>
      <c r="T216" s="166"/>
      <c r="U216" s="166"/>
      <c r="V216" s="166"/>
      <c r="W216" s="166"/>
      <c r="X216" s="166"/>
    </row>
    <row r="217" ht="21.0" customHeight="1">
      <c r="A217" s="1"/>
      <c r="B217" s="1"/>
      <c r="C217" s="1"/>
      <c r="D217" s="1"/>
      <c r="E217" s="166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6"/>
      <c r="S217" s="166"/>
      <c r="T217" s="166"/>
      <c r="U217" s="166"/>
      <c r="V217" s="166"/>
      <c r="W217" s="166"/>
      <c r="X217" s="166"/>
    </row>
    <row r="218" ht="21.0" customHeight="1">
      <c r="A218" s="1"/>
      <c r="B218" s="1"/>
      <c r="C218" s="1"/>
      <c r="D218" s="1"/>
      <c r="E218" s="166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6"/>
      <c r="S218" s="166"/>
      <c r="T218" s="166"/>
      <c r="U218" s="166"/>
      <c r="V218" s="166"/>
      <c r="W218" s="166"/>
      <c r="X218" s="166"/>
    </row>
    <row r="219" ht="21.0" customHeight="1">
      <c r="A219" s="1"/>
      <c r="B219" s="1"/>
      <c r="C219" s="1"/>
      <c r="D219" s="1"/>
      <c r="E219" s="166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6"/>
      <c r="S219" s="166"/>
      <c r="T219" s="166"/>
      <c r="U219" s="166"/>
      <c r="V219" s="166"/>
      <c r="W219" s="166"/>
      <c r="X219" s="166"/>
    </row>
    <row r="220" ht="21.0" customHeight="1">
      <c r="A220" s="1"/>
      <c r="B220" s="1"/>
      <c r="C220" s="1"/>
      <c r="D220" s="1"/>
      <c r="E220" s="166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6"/>
      <c r="S220" s="166"/>
      <c r="T220" s="166"/>
      <c r="U220" s="166"/>
      <c r="V220" s="166"/>
      <c r="W220" s="166"/>
      <c r="X220" s="166"/>
    </row>
    <row r="221" ht="21.0" customHeight="1">
      <c r="A221" s="1"/>
      <c r="B221" s="1"/>
      <c r="C221" s="1"/>
      <c r="D221" s="1"/>
      <c r="E221" s="166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6"/>
      <c r="S221" s="166"/>
      <c r="T221" s="166"/>
      <c r="U221" s="166"/>
      <c r="V221" s="166"/>
      <c r="W221" s="166"/>
      <c r="X221" s="166"/>
    </row>
    <row r="222" ht="21.0" customHeight="1">
      <c r="A222" s="1"/>
      <c r="B222" s="1"/>
      <c r="C222" s="1"/>
      <c r="D222" s="1"/>
      <c r="E222" s="166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6"/>
      <c r="S222" s="166"/>
      <c r="T222" s="166"/>
      <c r="U222" s="166"/>
      <c r="V222" s="166"/>
      <c r="W222" s="166"/>
      <c r="X222" s="166"/>
    </row>
    <row r="223" ht="21.0" customHeight="1">
      <c r="A223" s="1"/>
      <c r="B223" s="1"/>
      <c r="C223" s="1"/>
      <c r="D223" s="1"/>
      <c r="E223" s="166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6"/>
      <c r="S223" s="166"/>
      <c r="T223" s="166"/>
      <c r="U223" s="166"/>
      <c r="V223" s="166"/>
      <c r="W223" s="166"/>
      <c r="X223" s="166"/>
    </row>
    <row r="224" ht="21.0" customHeight="1">
      <c r="A224" s="1"/>
      <c r="B224" s="1"/>
      <c r="C224" s="1"/>
      <c r="D224" s="1"/>
      <c r="E224" s="166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6"/>
      <c r="S224" s="166"/>
      <c r="T224" s="166"/>
      <c r="U224" s="166"/>
      <c r="V224" s="166"/>
      <c r="W224" s="166"/>
      <c r="X224" s="166"/>
    </row>
    <row r="225" ht="21.0" customHeight="1">
      <c r="A225" s="1"/>
      <c r="B225" s="1"/>
      <c r="C225" s="1"/>
      <c r="D225" s="1"/>
      <c r="E225" s="166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6"/>
      <c r="S225" s="166"/>
      <c r="T225" s="166"/>
      <c r="U225" s="166"/>
      <c r="V225" s="166"/>
      <c r="W225" s="166"/>
      <c r="X225" s="166"/>
    </row>
    <row r="226" ht="21.0" customHeight="1">
      <c r="A226" s="1"/>
      <c r="B226" s="1"/>
      <c r="C226" s="1"/>
      <c r="D226" s="1"/>
      <c r="E226" s="166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6"/>
      <c r="S226" s="166"/>
      <c r="T226" s="166"/>
      <c r="U226" s="166"/>
      <c r="V226" s="166"/>
      <c r="W226" s="166"/>
      <c r="X226" s="166"/>
    </row>
    <row r="227" ht="21.0" customHeight="1">
      <c r="A227" s="1"/>
      <c r="B227" s="1"/>
      <c r="C227" s="1"/>
      <c r="D227" s="1"/>
      <c r="E227" s="166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6"/>
      <c r="S227" s="166"/>
      <c r="T227" s="166"/>
      <c r="U227" s="166"/>
      <c r="V227" s="166"/>
      <c r="W227" s="166"/>
      <c r="X227" s="166"/>
    </row>
    <row r="228" ht="21.0" customHeight="1">
      <c r="A228" s="1"/>
      <c r="B228" s="1"/>
      <c r="C228" s="1"/>
      <c r="D228" s="1"/>
      <c r="E228" s="166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6"/>
      <c r="S228" s="166"/>
      <c r="T228" s="166"/>
      <c r="U228" s="166"/>
      <c r="V228" s="166"/>
      <c r="W228" s="166"/>
      <c r="X228" s="166"/>
    </row>
    <row r="229" ht="21.0" customHeight="1">
      <c r="A229" s="1"/>
      <c r="B229" s="1"/>
      <c r="C229" s="1"/>
      <c r="D229" s="1"/>
      <c r="E229" s="166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6"/>
      <c r="S229" s="166"/>
      <c r="T229" s="166"/>
      <c r="U229" s="166"/>
      <c r="V229" s="166"/>
      <c r="W229" s="166"/>
      <c r="X229" s="166"/>
    </row>
    <row r="230" ht="21.0" customHeight="1">
      <c r="A230" s="1"/>
      <c r="B230" s="1"/>
      <c r="C230" s="1"/>
      <c r="D230" s="1"/>
      <c r="E230" s="166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6"/>
      <c r="S230" s="166"/>
      <c r="T230" s="166"/>
      <c r="U230" s="166"/>
      <c r="V230" s="166"/>
      <c r="W230" s="166"/>
      <c r="X230" s="166"/>
    </row>
    <row r="231" ht="21.0" customHeight="1">
      <c r="A231" s="1"/>
      <c r="B231" s="1"/>
      <c r="C231" s="1"/>
      <c r="D231" s="1"/>
      <c r="E231" s="166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6"/>
      <c r="S231" s="166"/>
      <c r="T231" s="166"/>
      <c r="U231" s="166"/>
      <c r="V231" s="166"/>
      <c r="W231" s="166"/>
      <c r="X231" s="166"/>
    </row>
    <row r="232" ht="21.0" customHeight="1">
      <c r="A232" s="1"/>
      <c r="B232" s="1"/>
      <c r="C232" s="1"/>
      <c r="D232" s="1"/>
      <c r="E232" s="166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6"/>
      <c r="S232" s="166"/>
      <c r="T232" s="166"/>
      <c r="U232" s="166"/>
      <c r="V232" s="166"/>
      <c r="W232" s="166"/>
      <c r="X232" s="166"/>
    </row>
    <row r="233" ht="21.0" customHeight="1">
      <c r="A233" s="1"/>
      <c r="B233" s="1"/>
      <c r="C233" s="1"/>
      <c r="D233" s="1"/>
      <c r="E233" s="166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6"/>
      <c r="S233" s="166"/>
      <c r="T233" s="166"/>
      <c r="U233" s="166"/>
      <c r="V233" s="166"/>
      <c r="W233" s="166"/>
      <c r="X233" s="166"/>
    </row>
    <row r="234" ht="21.0" customHeight="1">
      <c r="A234" s="1"/>
      <c r="B234" s="1"/>
      <c r="C234" s="1"/>
      <c r="D234" s="1"/>
      <c r="E234" s="166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6"/>
      <c r="S234" s="166"/>
      <c r="T234" s="166"/>
      <c r="U234" s="166"/>
      <c r="V234" s="166"/>
      <c r="W234" s="166"/>
      <c r="X234" s="166"/>
    </row>
    <row r="235" ht="21.0" customHeight="1">
      <c r="A235" s="1"/>
      <c r="B235" s="1"/>
      <c r="C235" s="1"/>
      <c r="D235" s="1"/>
      <c r="E235" s="166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6"/>
      <c r="S235" s="166"/>
      <c r="T235" s="166"/>
      <c r="U235" s="166"/>
      <c r="V235" s="166"/>
      <c r="W235" s="166"/>
      <c r="X235" s="166"/>
    </row>
    <row r="236" ht="21.0" customHeight="1">
      <c r="A236" s="1"/>
      <c r="B236" s="1"/>
      <c r="C236" s="1"/>
      <c r="D236" s="1"/>
      <c r="E236" s="166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6"/>
      <c r="S236" s="166"/>
      <c r="T236" s="166"/>
      <c r="U236" s="166"/>
      <c r="V236" s="166"/>
      <c r="W236" s="166"/>
      <c r="X236" s="166"/>
    </row>
    <row r="237" ht="21.0" customHeight="1">
      <c r="A237" s="1"/>
      <c r="B237" s="1"/>
      <c r="C237" s="1"/>
      <c r="D237" s="1"/>
      <c r="E237" s="166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6"/>
      <c r="S237" s="166"/>
      <c r="T237" s="166"/>
      <c r="U237" s="166"/>
      <c r="V237" s="166"/>
      <c r="W237" s="166"/>
      <c r="X237" s="166"/>
    </row>
    <row r="238" ht="21.0" customHeight="1">
      <c r="A238" s="1"/>
      <c r="B238" s="1"/>
      <c r="C238" s="1"/>
      <c r="D238" s="1"/>
      <c r="E238" s="166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6"/>
      <c r="S238" s="166"/>
      <c r="T238" s="166"/>
      <c r="U238" s="166"/>
      <c r="V238" s="166"/>
      <c r="W238" s="166"/>
      <c r="X238" s="166"/>
    </row>
    <row r="239" ht="21.0" customHeight="1">
      <c r="A239" s="1"/>
      <c r="B239" s="1"/>
      <c r="C239" s="1"/>
      <c r="D239" s="1"/>
      <c r="E239" s="166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6"/>
      <c r="S239" s="166"/>
      <c r="T239" s="166"/>
      <c r="U239" s="166"/>
      <c r="V239" s="166"/>
      <c r="W239" s="166"/>
      <c r="X239" s="166"/>
    </row>
    <row r="240" ht="21.0" customHeight="1">
      <c r="A240" s="1"/>
      <c r="B240" s="1"/>
      <c r="C240" s="1"/>
      <c r="D240" s="1"/>
      <c r="E240" s="166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6"/>
      <c r="S240" s="166"/>
      <c r="T240" s="166"/>
      <c r="U240" s="166"/>
      <c r="V240" s="166"/>
      <c r="W240" s="166"/>
      <c r="X240" s="166"/>
    </row>
    <row r="241" ht="21.0" customHeight="1">
      <c r="A241" s="1"/>
      <c r="B241" s="1"/>
      <c r="C241" s="1"/>
      <c r="D241" s="1"/>
      <c r="E241" s="166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6"/>
      <c r="S241" s="166"/>
      <c r="T241" s="166"/>
      <c r="U241" s="166"/>
      <c r="V241" s="166"/>
      <c r="W241" s="166"/>
      <c r="X241" s="166"/>
    </row>
    <row r="242" ht="21.0" customHeight="1">
      <c r="A242" s="1"/>
      <c r="B242" s="1"/>
      <c r="C242" s="1"/>
      <c r="D242" s="1"/>
      <c r="E242" s="166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6"/>
      <c r="S242" s="166"/>
      <c r="T242" s="166"/>
      <c r="U242" s="166"/>
      <c r="V242" s="166"/>
      <c r="W242" s="166"/>
      <c r="X242" s="166"/>
    </row>
    <row r="243" ht="21.0" customHeight="1">
      <c r="A243" s="1"/>
      <c r="B243" s="1"/>
      <c r="C243" s="1"/>
      <c r="D243" s="1"/>
      <c r="E243" s="166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6"/>
      <c r="S243" s="166"/>
      <c r="T243" s="166"/>
      <c r="U243" s="166"/>
      <c r="V243" s="166"/>
      <c r="W243" s="166"/>
      <c r="X243" s="166"/>
    </row>
    <row r="244" ht="21.0" customHeight="1">
      <c r="A244" s="1"/>
      <c r="B244" s="1"/>
      <c r="C244" s="1"/>
      <c r="D244" s="1"/>
      <c r="E244" s="166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6"/>
      <c r="S244" s="166"/>
      <c r="T244" s="166"/>
      <c r="U244" s="166"/>
      <c r="V244" s="166"/>
      <c r="W244" s="166"/>
      <c r="X244" s="166"/>
    </row>
    <row r="245" ht="21.0" customHeight="1">
      <c r="A245" s="1"/>
      <c r="B245" s="1"/>
      <c r="C245" s="1"/>
      <c r="D245" s="1"/>
      <c r="E245" s="166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6"/>
      <c r="S245" s="166"/>
      <c r="T245" s="166"/>
      <c r="U245" s="166"/>
      <c r="V245" s="166"/>
      <c r="W245" s="166"/>
      <c r="X245" s="166"/>
    </row>
    <row r="246" ht="21.0" customHeight="1">
      <c r="A246" s="1"/>
      <c r="B246" s="1"/>
      <c r="C246" s="1"/>
      <c r="D246" s="1"/>
      <c r="E246" s="166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6"/>
      <c r="S246" s="166"/>
      <c r="T246" s="166"/>
      <c r="U246" s="166"/>
      <c r="V246" s="166"/>
      <c r="W246" s="166"/>
      <c r="X246" s="166"/>
    </row>
    <row r="247" ht="21.0" customHeight="1">
      <c r="A247" s="1"/>
      <c r="B247" s="1"/>
      <c r="C247" s="1"/>
      <c r="D247" s="1"/>
      <c r="E247" s="166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6"/>
      <c r="S247" s="166"/>
      <c r="T247" s="166"/>
      <c r="U247" s="166"/>
      <c r="V247" s="166"/>
      <c r="W247" s="166"/>
      <c r="X247" s="166"/>
    </row>
    <row r="248" ht="21.0" customHeight="1">
      <c r="A248" s="1"/>
      <c r="B248" s="1"/>
      <c r="C248" s="1"/>
      <c r="D248" s="1"/>
      <c r="E248" s="166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6"/>
      <c r="S248" s="166"/>
      <c r="T248" s="166"/>
      <c r="U248" s="166"/>
      <c r="V248" s="166"/>
      <c r="W248" s="166"/>
      <c r="X248" s="166"/>
    </row>
    <row r="249" ht="21.0" customHeight="1">
      <c r="A249" s="1"/>
      <c r="B249" s="1"/>
      <c r="C249" s="1"/>
      <c r="D249" s="1"/>
      <c r="E249" s="166"/>
      <c r="F249" s="167"/>
      <c r="G249" s="167"/>
      <c r="H249" s="167"/>
      <c r="I249" s="167"/>
      <c r="J249" s="167"/>
      <c r="K249" s="167"/>
      <c r="L249" s="167"/>
      <c r="M249" s="167"/>
      <c r="N249" s="167"/>
      <c r="O249" s="167"/>
      <c r="P249" s="167"/>
      <c r="Q249" s="167"/>
      <c r="R249" s="166"/>
      <c r="S249" s="166"/>
      <c r="T249" s="166"/>
      <c r="U249" s="166"/>
      <c r="V249" s="166"/>
      <c r="W249" s="166"/>
      <c r="X249" s="166"/>
    </row>
    <row r="250" ht="21.0" customHeight="1">
      <c r="A250" s="1"/>
      <c r="B250" s="1"/>
      <c r="C250" s="1"/>
      <c r="D250" s="1"/>
      <c r="E250" s="166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6"/>
      <c r="S250" s="166"/>
      <c r="T250" s="166"/>
      <c r="U250" s="166"/>
      <c r="V250" s="166"/>
      <c r="W250" s="166"/>
      <c r="X250" s="166"/>
    </row>
    <row r="251" ht="21.0" customHeight="1">
      <c r="A251" s="1"/>
      <c r="B251" s="1"/>
      <c r="C251" s="1"/>
      <c r="D251" s="1"/>
      <c r="E251" s="166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6"/>
      <c r="S251" s="166"/>
      <c r="T251" s="166"/>
      <c r="U251" s="166"/>
      <c r="V251" s="166"/>
      <c r="W251" s="166"/>
      <c r="X251" s="166"/>
    </row>
    <row r="252" ht="21.0" customHeight="1">
      <c r="A252" s="1"/>
      <c r="B252" s="1"/>
      <c r="C252" s="1"/>
      <c r="D252" s="1"/>
      <c r="E252" s="166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6"/>
      <c r="S252" s="166"/>
      <c r="T252" s="166"/>
      <c r="U252" s="166"/>
      <c r="V252" s="166"/>
      <c r="W252" s="166"/>
      <c r="X252" s="166"/>
    </row>
    <row r="253" ht="21.0" customHeight="1">
      <c r="A253" s="1"/>
      <c r="B253" s="1"/>
      <c r="C253" s="1"/>
      <c r="D253" s="1"/>
      <c r="E253" s="166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6"/>
      <c r="S253" s="166"/>
      <c r="T253" s="166"/>
      <c r="U253" s="166"/>
      <c r="V253" s="166"/>
      <c r="W253" s="166"/>
      <c r="X253" s="166"/>
    </row>
    <row r="254" ht="21.0" customHeight="1">
      <c r="A254" s="1"/>
      <c r="B254" s="1"/>
      <c r="C254" s="1"/>
      <c r="D254" s="1"/>
      <c r="E254" s="166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6"/>
      <c r="S254" s="166"/>
      <c r="T254" s="166"/>
      <c r="U254" s="166"/>
      <c r="V254" s="166"/>
      <c r="W254" s="166"/>
      <c r="X254" s="166"/>
    </row>
    <row r="255" ht="21.0" customHeight="1">
      <c r="A255" s="1"/>
      <c r="B255" s="1"/>
      <c r="C255" s="1"/>
      <c r="D255" s="1"/>
      <c r="E255" s="166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6"/>
      <c r="S255" s="166"/>
      <c r="T255" s="166"/>
      <c r="U255" s="166"/>
      <c r="V255" s="166"/>
      <c r="W255" s="166"/>
      <c r="X255" s="166"/>
    </row>
    <row r="256" ht="21.0" customHeight="1">
      <c r="A256" s="1"/>
      <c r="B256" s="1"/>
      <c r="C256" s="1"/>
      <c r="D256" s="1"/>
      <c r="E256" s="166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6"/>
      <c r="S256" s="166"/>
      <c r="T256" s="166"/>
      <c r="U256" s="166"/>
      <c r="V256" s="166"/>
      <c r="W256" s="166"/>
      <c r="X256" s="166"/>
    </row>
    <row r="257" ht="21.0" customHeight="1">
      <c r="A257" s="1"/>
      <c r="B257" s="1"/>
      <c r="C257" s="1"/>
      <c r="D257" s="1"/>
      <c r="E257" s="166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6"/>
      <c r="S257" s="166"/>
      <c r="T257" s="166"/>
      <c r="U257" s="166"/>
      <c r="V257" s="166"/>
      <c r="W257" s="166"/>
      <c r="X257" s="166"/>
    </row>
    <row r="258" ht="21.0" customHeight="1">
      <c r="A258" s="1"/>
      <c r="B258" s="1"/>
      <c r="C258" s="1"/>
      <c r="D258" s="1"/>
      <c r="E258" s="166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6"/>
      <c r="S258" s="166"/>
      <c r="T258" s="166"/>
      <c r="U258" s="166"/>
      <c r="V258" s="166"/>
      <c r="W258" s="166"/>
      <c r="X258" s="166"/>
    </row>
    <row r="259" ht="21.0" customHeight="1">
      <c r="A259" s="1"/>
      <c r="B259" s="1"/>
      <c r="C259" s="1"/>
      <c r="D259" s="1"/>
      <c r="E259" s="166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6"/>
      <c r="S259" s="166"/>
      <c r="T259" s="166"/>
      <c r="U259" s="166"/>
      <c r="V259" s="166"/>
      <c r="W259" s="166"/>
      <c r="X259" s="166"/>
    </row>
    <row r="260" ht="21.0" customHeight="1">
      <c r="A260" s="1"/>
      <c r="B260" s="1"/>
      <c r="C260" s="1"/>
      <c r="D260" s="1"/>
      <c r="E260" s="166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6"/>
      <c r="S260" s="166"/>
      <c r="T260" s="166"/>
      <c r="U260" s="166"/>
      <c r="V260" s="166"/>
      <c r="W260" s="166"/>
      <c r="X260" s="166"/>
    </row>
    <row r="261" ht="21.0" customHeight="1">
      <c r="A261" s="1"/>
      <c r="B261" s="1"/>
      <c r="C261" s="1"/>
      <c r="D261" s="1"/>
      <c r="E261" s="166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6"/>
      <c r="S261" s="166"/>
      <c r="T261" s="166"/>
      <c r="U261" s="166"/>
      <c r="V261" s="166"/>
      <c r="W261" s="166"/>
      <c r="X261" s="166"/>
    </row>
    <row r="262" ht="21.0" customHeight="1">
      <c r="A262" s="1"/>
      <c r="B262" s="1"/>
      <c r="C262" s="1"/>
      <c r="D262" s="1"/>
      <c r="E262" s="166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6"/>
      <c r="S262" s="166"/>
      <c r="T262" s="166"/>
      <c r="U262" s="166"/>
      <c r="V262" s="166"/>
      <c r="W262" s="166"/>
      <c r="X262" s="166"/>
    </row>
    <row r="263" ht="21.0" customHeight="1">
      <c r="A263" s="1"/>
      <c r="B263" s="1"/>
      <c r="C263" s="1"/>
      <c r="D263" s="1"/>
      <c r="E263" s="166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6"/>
      <c r="S263" s="166"/>
      <c r="T263" s="166"/>
      <c r="U263" s="166"/>
      <c r="V263" s="166"/>
      <c r="W263" s="166"/>
      <c r="X263" s="166"/>
    </row>
    <row r="264" ht="21.0" customHeight="1">
      <c r="A264" s="1"/>
      <c r="B264" s="1"/>
      <c r="C264" s="1"/>
      <c r="D264" s="1"/>
      <c r="E264" s="166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6"/>
      <c r="S264" s="166"/>
      <c r="T264" s="166"/>
      <c r="U264" s="166"/>
      <c r="V264" s="166"/>
      <c r="W264" s="166"/>
      <c r="X264" s="166"/>
    </row>
    <row r="265" ht="21.0" customHeight="1">
      <c r="A265" s="1"/>
      <c r="B265" s="1"/>
      <c r="C265" s="1"/>
      <c r="D265" s="1"/>
      <c r="E265" s="166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6"/>
      <c r="S265" s="166"/>
      <c r="T265" s="166"/>
      <c r="U265" s="166"/>
      <c r="V265" s="166"/>
      <c r="W265" s="166"/>
      <c r="X265" s="166"/>
    </row>
    <row r="266" ht="21.0" customHeight="1">
      <c r="A266" s="1"/>
      <c r="B266" s="1"/>
      <c r="C266" s="1"/>
      <c r="D266" s="1"/>
      <c r="E266" s="166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6"/>
      <c r="S266" s="166"/>
      <c r="T266" s="166"/>
      <c r="U266" s="166"/>
      <c r="V266" s="166"/>
      <c r="W266" s="166"/>
      <c r="X266" s="166"/>
    </row>
    <row r="267" ht="21.0" customHeight="1">
      <c r="A267" s="1"/>
      <c r="B267" s="1"/>
      <c r="C267" s="1"/>
      <c r="D267" s="1"/>
      <c r="E267" s="166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6"/>
      <c r="S267" s="166"/>
      <c r="T267" s="166"/>
      <c r="U267" s="166"/>
      <c r="V267" s="166"/>
      <c r="W267" s="166"/>
      <c r="X267" s="166"/>
    </row>
    <row r="268" ht="21.0" customHeight="1">
      <c r="A268" s="1"/>
      <c r="B268" s="1"/>
      <c r="C268" s="1"/>
      <c r="D268" s="1"/>
      <c r="E268" s="166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6"/>
      <c r="S268" s="166"/>
      <c r="T268" s="166"/>
      <c r="U268" s="166"/>
      <c r="V268" s="166"/>
      <c r="W268" s="166"/>
      <c r="X268" s="166"/>
    </row>
    <row r="269" ht="21.0" customHeight="1">
      <c r="A269" s="1"/>
      <c r="B269" s="1"/>
      <c r="C269" s="1"/>
      <c r="D269" s="1"/>
      <c r="E269" s="166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6"/>
      <c r="S269" s="166"/>
      <c r="T269" s="166"/>
      <c r="U269" s="166"/>
      <c r="V269" s="166"/>
      <c r="W269" s="166"/>
      <c r="X269" s="166"/>
    </row>
    <row r="270" ht="21.0" customHeight="1">
      <c r="A270" s="1"/>
      <c r="B270" s="1"/>
      <c r="C270" s="1"/>
      <c r="D270" s="1"/>
      <c r="E270" s="166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6"/>
      <c r="S270" s="166"/>
      <c r="T270" s="166"/>
      <c r="U270" s="166"/>
      <c r="V270" s="166"/>
      <c r="W270" s="166"/>
      <c r="X270" s="166"/>
    </row>
    <row r="271" ht="21.0" customHeight="1">
      <c r="A271" s="1"/>
      <c r="B271" s="1"/>
      <c r="C271" s="1"/>
      <c r="D271" s="1"/>
      <c r="E271" s="166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6"/>
      <c r="S271" s="166"/>
      <c r="T271" s="166"/>
      <c r="U271" s="166"/>
      <c r="V271" s="166"/>
      <c r="W271" s="166"/>
      <c r="X271" s="166"/>
    </row>
    <row r="272" ht="21.0" customHeight="1">
      <c r="A272" s="1"/>
      <c r="B272" s="1"/>
      <c r="C272" s="1"/>
      <c r="D272" s="1"/>
      <c r="E272" s="166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6"/>
      <c r="S272" s="166"/>
      <c r="T272" s="166"/>
      <c r="U272" s="166"/>
      <c r="V272" s="166"/>
      <c r="W272" s="166"/>
      <c r="X272" s="166"/>
    </row>
    <row r="273" ht="21.0" customHeight="1">
      <c r="A273" s="1"/>
      <c r="B273" s="1"/>
      <c r="C273" s="1"/>
      <c r="D273" s="1"/>
      <c r="E273" s="166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6"/>
      <c r="S273" s="166"/>
      <c r="T273" s="166"/>
      <c r="U273" s="166"/>
      <c r="V273" s="166"/>
      <c r="W273" s="166"/>
      <c r="X273" s="166"/>
    </row>
    <row r="274" ht="21.0" customHeight="1">
      <c r="A274" s="1"/>
      <c r="B274" s="1"/>
      <c r="C274" s="1"/>
      <c r="D274" s="1"/>
      <c r="E274" s="166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6"/>
      <c r="S274" s="166"/>
      <c r="T274" s="166"/>
      <c r="U274" s="166"/>
      <c r="V274" s="166"/>
      <c r="W274" s="166"/>
      <c r="X274" s="166"/>
    </row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">
    <mergeCell ref="B2:B4"/>
    <mergeCell ref="B6:B7"/>
    <mergeCell ref="C6:C7"/>
    <mergeCell ref="D6:D7"/>
    <mergeCell ref="B8:B11"/>
    <mergeCell ref="C8:C10"/>
    <mergeCell ref="C11:D11"/>
    <mergeCell ref="C29:C32"/>
    <mergeCell ref="C33:C34"/>
    <mergeCell ref="B44:B54"/>
    <mergeCell ref="B57:B67"/>
    <mergeCell ref="B70:B74"/>
    <mergeCell ref="C35:D35"/>
    <mergeCell ref="B36:D36"/>
    <mergeCell ref="B37:D37"/>
    <mergeCell ref="B38:D38"/>
    <mergeCell ref="B12:B22"/>
    <mergeCell ref="C12:C21"/>
    <mergeCell ref="C22:D22"/>
    <mergeCell ref="B23:B28"/>
    <mergeCell ref="C23:C26"/>
    <mergeCell ref="C28:D28"/>
    <mergeCell ref="B29:B35"/>
  </mergeCells>
  <conditionalFormatting sqref="E10:Q11 E14:Q14 R17:X17 E23">
    <cfRule type="containsText" dxfId="0" priority="1" operator="containsText" text="Do not write">
      <formula>NOT(ISERROR(SEARCH(("Do not write"),(E10))))</formula>
    </cfRule>
  </conditionalFormatting>
  <conditionalFormatting sqref="E37:Q37">
    <cfRule type="cellIs" dxfId="1" priority="2" operator="greaterThan">
      <formula>5</formula>
    </cfRule>
  </conditionalFormatting>
  <conditionalFormatting sqref="E37:Q37">
    <cfRule type="cellIs" dxfId="2" priority="3" operator="between">
      <formula>2.8</formula>
      <formula>4.999</formula>
    </cfRule>
  </conditionalFormatting>
  <conditionalFormatting sqref="E37:Q37">
    <cfRule type="cellIs" dxfId="3" priority="4" operator="between">
      <formula>0</formula>
      <formula>2</formula>
    </cfRule>
  </conditionalFormatting>
  <conditionalFormatting sqref="F18:Q18">
    <cfRule type="containsText" dxfId="0" priority="5" operator="containsText" text="Do not write">
      <formula>NOT(ISERROR(SEARCH(("Do not write"),(F18))))</formula>
    </cfRule>
  </conditionalFormatting>
  <conditionalFormatting sqref="F22:Q22">
    <cfRule type="containsText" dxfId="0" priority="6" operator="containsText" text="Do not write">
      <formula>NOT(ISERROR(SEARCH(("Do not write"),(F22))))</formula>
    </cfRule>
  </conditionalFormatting>
  <conditionalFormatting sqref="F28:Q28 F37:Q37">
    <cfRule type="containsText" dxfId="0" priority="7" operator="containsText" text="Do not write">
      <formula>NOT(ISERROR(SEARCH(("Do not write"),(F28))))</formula>
    </cfRule>
  </conditionalFormatting>
  <dataValidations>
    <dataValidation type="list" allowBlank="1" showErrorMessage="1" sqref="F23:Q23 F29:Q30">
      <formula1>"[Select Dropdown],Yes: entirely,Yes: with minor exceptions,Only sometimes,Not really: with major exceptions,No: not at all"</formula1>
    </dataValidation>
    <dataValidation type="list" allowBlank="1" showErrorMessage="1" sqref="F24:Q24">
      <formula1>"[Select Dropdown],Fully compliant,Minor (not critical) deviations,Minor (but critical) deviations,Major deviations,Not compliant at all"</formula1>
    </dataValidation>
    <dataValidation type="list" allowBlank="1" showErrorMessage="1" sqref="E29:E30">
      <formula1>"[Select Dropdown],Yes. Always,Almost. With minor exceptions,Sometimes"</formula1>
    </dataValidation>
    <dataValidation type="list" allowBlank="1" showErrorMessage="1" sqref="F15:Q17">
      <formula1>"[Select Dropdown],Yes: always,Yes: with minor exceptions,Only sometimes,Not really: with major exceptions,No: never"</formula1>
    </dataValidation>
  </dataValidations>
  <hyperlinks>
    <hyperlink r:id="rId1" location="gid=711361622" ref="B40"/>
    <hyperlink r:id="rId2" ref="B41"/>
  </hyperlinks>
  <printOptions/>
  <pageMargins bottom="0.75" footer="0.0" header="0.0" left="0.7" right="0.7" top="0.75"/>
  <pageSetup paperSize="9" orientation="portrait"/>
  <headerFooter>
    <oddFooter>&amp;L#0078D7Business</oddFooter>
  </headerFooter>
  <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970d48-f7b9-48b0-9606-072fbefb514d_Enabled">
    <vt:lpwstr>true</vt:lpwstr>
  </property>
  <property fmtid="{D5CDD505-2E9C-101B-9397-08002B2CF9AE}" pid="3" name="MSIP_Label_8c970d48-f7b9-48b0-9606-072fbefb514d_SetDate">
    <vt:lpwstr>2021-08-06T13:34:29Z</vt:lpwstr>
  </property>
  <property fmtid="{D5CDD505-2E9C-101B-9397-08002B2CF9AE}" pid="4" name="MSIP_Label_8c970d48-f7b9-48b0-9606-072fbefb514d_Method">
    <vt:lpwstr>Standard</vt:lpwstr>
  </property>
  <property fmtid="{D5CDD505-2E9C-101B-9397-08002B2CF9AE}" pid="5" name="MSIP_Label_8c970d48-f7b9-48b0-9606-072fbefb514d_Name">
    <vt:lpwstr>Business</vt:lpwstr>
  </property>
  <property fmtid="{D5CDD505-2E9C-101B-9397-08002B2CF9AE}" pid="6" name="MSIP_Label_8c970d48-f7b9-48b0-9606-072fbefb514d_SiteId">
    <vt:lpwstr>049e3382-8cdc-477b-9317-951b04689668</vt:lpwstr>
  </property>
  <property fmtid="{D5CDD505-2E9C-101B-9397-08002B2CF9AE}" pid="7" name="MSIP_Label_8c970d48-f7b9-48b0-9606-072fbefb514d_ActionId">
    <vt:lpwstr>cb799d3c-6081-4f35-841c-f53c52338c71</vt:lpwstr>
  </property>
  <property fmtid="{D5CDD505-2E9C-101B-9397-08002B2CF9AE}" pid="8" name="MSIP_Label_8c970d48-f7b9-48b0-9606-072fbefb514d_ContentBits">
    <vt:lpwstr>2</vt:lpwstr>
  </property>
</Properties>
</file>